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հավելված 4" sheetId="1" r:id="rId1"/>
    <sheet name="հավելված 5" sheetId="2" r:id="rId2"/>
    <sheet name="հավելված 8" sheetId="3" r:id="rId3"/>
    <sheet name="հավելված 10 աղյ. 1" sheetId="4" r:id="rId4"/>
    <sheet name="հավելված 10 աղյ. 2" sheetId="5" r:id="rId5"/>
  </sheets>
  <externalReferences>
    <externalReference r:id="rId6"/>
  </externalReferences>
  <definedNames>
    <definedName name="_ftn1" localSheetId="0">'հավելված 4'!$A$14</definedName>
    <definedName name="_ftn2" localSheetId="3">'հավելված 10 աղյ. 1'!$A$25</definedName>
    <definedName name="_ftn3" localSheetId="3">'հավելված 10 աղյ. 1'!$A$26</definedName>
    <definedName name="_ftnref1" localSheetId="0">'հավելված 4'!$E$3</definedName>
    <definedName name="_ftnref2" localSheetId="3">'հավելված 10 աղյ. 1'!$I$5</definedName>
    <definedName name="_ftnref3" localSheetId="3">'հավելված 10 աղյ. 1'!$O$5</definedName>
    <definedName name="_Toc501014756" localSheetId="0">'հավելված 4'!$A$1</definedName>
    <definedName name="_Toc501014757" localSheetId="1">'հավելված 5'!$A$1</definedName>
    <definedName name="_Toc501014760" localSheetId="2">'հավելված 8'!$A$1</definedName>
    <definedName name="_Toc501014762" localSheetId="3">'հավելված 10 աղյ. 1'!$A$1</definedName>
  </definedNames>
  <calcPr calcId="152511"/>
</workbook>
</file>

<file path=xl/calcChain.xml><?xml version="1.0" encoding="utf-8"?>
<calcChain xmlns="http://schemas.openxmlformats.org/spreadsheetml/2006/main">
  <c r="CQ6" i="1" l="1"/>
  <c r="BT6" i="1"/>
  <c r="DC6" i="1" l="1"/>
  <c r="CQ5" i="1"/>
  <c r="BT5" i="1"/>
  <c r="AW6" i="1"/>
  <c r="AW5" i="1" s="1"/>
  <c r="D6" i="1" l="1"/>
  <c r="D5" i="1" s="1"/>
  <c r="BM6" i="1" l="1"/>
  <c r="BM5" i="1" s="1"/>
  <c r="BL6" i="1"/>
  <c r="BL5" i="1" s="1"/>
  <c r="BK6" i="1"/>
  <c r="CJ6" i="1"/>
  <c r="CJ5" i="1" s="1"/>
  <c r="CI6" i="1"/>
  <c r="CI5" i="1" s="1"/>
  <c r="CH6" i="1"/>
  <c r="CO6" i="1"/>
  <c r="CO5" i="1" s="1"/>
  <c r="DC5" i="1"/>
  <c r="CW5" i="1"/>
  <c r="CF5" i="1"/>
  <c r="BR6" i="1"/>
  <c r="BR5" i="1" s="1"/>
  <c r="BZ5" i="1"/>
  <c r="AU6" i="1"/>
  <c r="AU5" i="1" s="1"/>
  <c r="AP6" i="1"/>
  <c r="AP5" i="1" s="1"/>
  <c r="AO6" i="1"/>
  <c r="AN6" i="1"/>
  <c r="AK6" i="1"/>
  <c r="AK5" i="1" s="1"/>
  <c r="AJ6" i="1"/>
  <c r="AJ5" i="1" s="1"/>
  <c r="AG5" i="1"/>
  <c r="AF6" i="1"/>
  <c r="AF5" i="1" s="1"/>
  <c r="AD5" i="1"/>
  <c r="V5" i="1"/>
  <c r="W5" i="1"/>
  <c r="T5" i="1"/>
  <c r="U5" i="1"/>
  <c r="X5" i="1"/>
  <c r="Y5" i="1"/>
  <c r="Z5" i="1"/>
  <c r="AA5" i="1"/>
  <c r="S5" i="1"/>
  <c r="Q5" i="1"/>
  <c r="P5" i="1"/>
  <c r="E5" i="1"/>
  <c r="F5" i="1"/>
  <c r="G5" i="1"/>
  <c r="H5" i="1"/>
  <c r="I5" i="1"/>
  <c r="J5" i="1"/>
  <c r="K5" i="1"/>
  <c r="L5" i="1"/>
  <c r="M5" i="1"/>
  <c r="N5" i="1"/>
  <c r="O5" i="1"/>
  <c r="CH5" i="1" l="1"/>
  <c r="AN5" i="1"/>
  <c r="G5" i="2"/>
  <c r="G4" i="2" s="1"/>
  <c r="BK5" i="1"/>
  <c r="AO5" i="1"/>
  <c r="AB6" i="1" l="1"/>
  <c r="AE6" i="1"/>
  <c r="AE5" i="1" s="1"/>
  <c r="AI6" i="1"/>
  <c r="AI5" i="1" s="1"/>
  <c r="BC6" i="1" l="1"/>
  <c r="BC5" i="1" s="1"/>
  <c r="AL6" i="1"/>
  <c r="AL5" i="1" s="1"/>
  <c r="BI6" i="1"/>
  <c r="BI5" i="1" s="1"/>
  <c r="BQ6" i="1"/>
  <c r="BQ5" i="1" s="1"/>
  <c r="AT6" i="1"/>
  <c r="AT5" i="1" s="1"/>
  <c r="CN6" i="1"/>
  <c r="CN5" i="1" s="1"/>
  <c r="CV6" i="1"/>
  <c r="CV5" i="1" s="1"/>
  <c r="BY6" i="1"/>
  <c r="BY5" i="1" s="1"/>
  <c r="BB6" i="1"/>
  <c r="BB5" i="1" s="1"/>
  <c r="CU6" i="1"/>
  <c r="CU5" i="1" s="1"/>
  <c r="AC6" i="1"/>
  <c r="AC5" i="1" s="1"/>
  <c r="CR6" i="1"/>
  <c r="CR5" i="1" s="1"/>
  <c r="BU6" i="1"/>
  <c r="BU5" i="1" s="1"/>
  <c r="AX6" i="1"/>
  <c r="AX5" i="1" s="1"/>
  <c r="AB5" i="1"/>
  <c r="BW6" i="1"/>
  <c r="BW5" i="1" s="1"/>
  <c r="AZ6" i="1"/>
  <c r="AZ5" i="1" s="1"/>
  <c r="CT6" i="1"/>
  <c r="CT5" i="1" s="1"/>
  <c r="CM6" i="1"/>
  <c r="CM5" i="1" s="1"/>
  <c r="BP6" i="1"/>
  <c r="BP5" i="1" s="1"/>
  <c r="AS6" i="1"/>
  <c r="AS5" i="1" s="1"/>
  <c r="CZ6" i="1"/>
  <c r="CZ5" i="1" s="1"/>
  <c r="BF6" i="1"/>
  <c r="BF5" i="1" s="1"/>
  <c r="BV6" i="1"/>
  <c r="BV5" i="1" s="1"/>
  <c r="AY6" i="1"/>
  <c r="AY5" i="1" s="1"/>
  <c r="CS6" i="1"/>
  <c r="CS5" i="1" s="1"/>
  <c r="BS6" i="1"/>
  <c r="BS5" i="1" s="1"/>
  <c r="AV6" i="1"/>
  <c r="AV5" i="1" s="1"/>
  <c r="CP6" i="1"/>
  <c r="CP5" i="1" s="1"/>
  <c r="H5" i="3"/>
  <c r="D5" i="3"/>
  <c r="BA6" i="1" l="1"/>
  <c r="BA5" i="1" s="1"/>
  <c r="CC6" i="1"/>
  <c r="CC5" i="1" s="1"/>
  <c r="BX6" i="1"/>
  <c r="BX5" i="1" s="1"/>
  <c r="BD6" i="1"/>
  <c r="BD5" i="1" s="1"/>
  <c r="CA6" i="1"/>
  <c r="CA5" i="1" s="1"/>
  <c r="CX6" i="1"/>
  <c r="CX5" i="1" s="1"/>
  <c r="BO6" i="1"/>
  <c r="BO5" i="1" s="1"/>
  <c r="AR6" i="1"/>
  <c r="AR5" i="1" s="1"/>
  <c r="CL6" i="1"/>
  <c r="CL5" i="1" s="1"/>
  <c r="BN6" i="1"/>
  <c r="AQ6" i="1"/>
  <c r="CK6" i="1"/>
  <c r="BG6" i="1" l="1"/>
  <c r="BG5" i="1" s="1"/>
  <c r="DA6" i="1"/>
  <c r="DA5" i="1" s="1"/>
  <c r="CD6" i="1"/>
  <c r="CD5" i="1" s="1"/>
  <c r="CE6" i="1"/>
  <c r="CE5" i="1" s="1"/>
  <c r="DB6" i="1"/>
  <c r="DB5" i="1" s="1"/>
  <c r="BH6" i="1"/>
  <c r="BH5" i="1" s="1"/>
  <c r="CK5" i="1"/>
  <c r="AQ5" i="1"/>
  <c r="AH6" i="1"/>
  <c r="BN5" i="1"/>
  <c r="CB6" i="1" l="1"/>
  <c r="BJ6" i="1" s="1"/>
  <c r="CY6" i="1"/>
  <c r="CG6" i="1" s="1"/>
  <c r="BE6" i="1"/>
  <c r="AM6" i="1" s="1"/>
  <c r="AH5" i="1"/>
  <c r="R6" i="1"/>
  <c r="R5" i="1" s="1"/>
  <c r="H5" i="2" s="1"/>
  <c r="H4" i="2" s="1"/>
  <c r="CY5" i="1" l="1"/>
  <c r="CB5" i="1"/>
  <c r="BE5" i="1"/>
  <c r="BJ5" i="1" l="1"/>
  <c r="J5" i="2" s="1"/>
  <c r="CG5" i="1"/>
  <c r="K5" i="2" s="1"/>
  <c r="AM5" i="1"/>
  <c r="I5" i="2" s="1"/>
  <c r="I4" i="2" l="1"/>
  <c r="F10" i="4"/>
  <c r="L6" i="3"/>
  <c r="K4" i="2"/>
  <c r="H10" i="4"/>
  <c r="T6" i="3"/>
  <c r="J4" i="2"/>
  <c r="P6" i="3"/>
  <c r="G10" i="4"/>
  <c r="L5" i="3" l="1"/>
  <c r="P5" i="3"/>
  <c r="T5" i="3"/>
  <c r="O10" i="4"/>
  <c r="C7" i="5"/>
  <c r="C6" i="5" s="1"/>
  <c r="C10" i="5" s="1"/>
  <c r="C11" i="5" s="1"/>
  <c r="D7" i="5"/>
  <c r="D6" i="5" s="1"/>
  <c r="D10" i="5" s="1"/>
  <c r="D11" i="5" s="1"/>
  <c r="P10" i="4"/>
  <c r="Q10" i="4"/>
  <c r="E7" i="5"/>
  <c r="E6" i="5" s="1"/>
  <c r="E10" i="5" s="1"/>
  <c r="E11" i="5" s="1"/>
</calcChain>
</file>

<file path=xl/sharedStrings.xml><?xml version="1.0" encoding="utf-8"?>
<sst xmlns="http://schemas.openxmlformats.org/spreadsheetml/2006/main" count="248" uniqueCount="89">
  <si>
    <r>
      <t>Հավելված N 4.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ամփոփ ծախսերն ըստ բյուջետային ծախսերի տնտեսագիտական դասակարգման հոդվածների</t>
    </r>
  </si>
  <si>
    <t>Ծրագրային դասիչը</t>
  </si>
  <si>
    <t>Ծրագիր /Միջոցառում</t>
  </si>
  <si>
    <t>2018թ փաստ. (հազ. դրամ)</t>
  </si>
  <si>
    <t>2019թ սպասվող (հազ. դրամ)</t>
  </si>
  <si>
    <t>2020թ բյուջե (հազ. դրամ</t>
  </si>
  <si>
    <t>2021թ բյուջե (հազ. դրամ)</t>
  </si>
  <si>
    <t>2022 թ բյուջե (հազ. դրամ)</t>
  </si>
  <si>
    <t>Ընդամենը</t>
  </si>
  <si>
    <t>…</t>
  </si>
  <si>
    <t>&lt;Ծրագրի դասիչը&gt;</t>
  </si>
  <si>
    <t>&lt;Ծրագրի անվանումը&gt;</t>
  </si>
  <si>
    <t>&lt;Միջոցառման դասիչը&gt;</t>
  </si>
  <si>
    <t>&lt;Միջոցառման անվանումը&gt;</t>
  </si>
  <si>
    <t>......</t>
  </si>
  <si>
    <t>.......</t>
  </si>
  <si>
    <t>………..</t>
  </si>
  <si>
    <r>
      <t>Հավելված N 5.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ծախսերի բաշխումն ըստ բյուջետային ծախսերի գործառական դասակարգման տարրերի</t>
    </r>
  </si>
  <si>
    <t xml:space="preserve">Գործառական դասակարգման[1] </t>
  </si>
  <si>
    <t>2020թ բյուջե (հազ. դրամ)</t>
  </si>
  <si>
    <t>Բաժին</t>
  </si>
  <si>
    <t xml:space="preserve">Խումբ </t>
  </si>
  <si>
    <t>Դաս</t>
  </si>
  <si>
    <t>X</t>
  </si>
  <si>
    <t>Հավելված N 8. Բյուջետային ծրագրերի/միջոցառումների գծով ծախսերը՝ վարչատարածքային բաժանմամբ (ըստ մարզերի)</t>
  </si>
  <si>
    <t>&lt;Մարզի անվանումը&gt;</t>
  </si>
  <si>
    <t>Հավելված N 10. Ամփոփ ֆինանսական պահանջներ ՄԺԾԾ ժամանակահատվածի համար</t>
  </si>
  <si>
    <t>Աղյուսակ 1.  Ծրագրերի և միջոցառումների գծով ամփոփ ֆինանսական պահանջներ 2020-2022 թթ համար</t>
  </si>
  <si>
    <t>(հազ. դրամ)</t>
  </si>
  <si>
    <t>Ծրագրի/միջոցառման անվանումը</t>
  </si>
  <si>
    <t>Գոյություն ունեցող պարտավորությունների  գծով հաշվարկված (ճշգրտված) ծախսերը[1] (հազ. դրամ)</t>
  </si>
  <si>
    <t>Ծախսային խնայողության գծով ամփոփ առաջարկը[2] (հազ. դրամ) (-)</t>
  </si>
  <si>
    <t>Նոր նախաձեռնություններ</t>
  </si>
  <si>
    <t>(հազ. դրամ) (+)</t>
  </si>
  <si>
    <t>Միջոցառման գծով ամփոփ ծախսերը [3] (հազ. դրամ)</t>
  </si>
  <si>
    <t>Ծրագիր</t>
  </si>
  <si>
    <t>Միջոցառում</t>
  </si>
  <si>
    <t>2020թ</t>
  </si>
  <si>
    <t>2021թ</t>
  </si>
  <si>
    <t>2022թ</t>
  </si>
  <si>
    <t>Պարտադիր ծախսերին դասվող միջոցառումներ</t>
  </si>
  <si>
    <t>Հայեցողական ծախսերին դասվող միջոցառումներ (շարունակական բնույթի)</t>
  </si>
  <si>
    <t>Հայեցողական ծախսերին դասվող այլ միջոցառումներ</t>
  </si>
  <si>
    <t>Աղյուսակ 2. Հայտով ներկայացված՝ 2020-2022թթ ընդհանուր ծախսերի համեմատությունը ՀՀ 2019թ. պետական բյուջեի և 2019-2021թթ. ՄԺԾԾ հետ</t>
  </si>
  <si>
    <t>2019թ.</t>
  </si>
  <si>
    <t>2020թ.</t>
  </si>
  <si>
    <t>2021թ.</t>
  </si>
  <si>
    <t>2022թ.</t>
  </si>
  <si>
    <t>3. Ընդամենը հայտով ներկայացված ընդհանուր ծախսերը` 2020-2022 թթ. ՄԺԾԾ համար (տող 3.1 + տող 3.2 + տող 3.3.)</t>
  </si>
  <si>
    <t>3.2 Ծախսային խնայողությունների գծով առաջարկները (-) նշանով</t>
  </si>
  <si>
    <t>3.3 Նոր նախաձեռնությունների գծով ընդհանուր ծախսերը</t>
  </si>
  <si>
    <t>5. Տարբերությունը 2019-2020 ՄԺԾԾ-ով հաստատված և 2022թ. համար սահմանված ֆինանսավորման կողմնորոշիչ  չափաքանակներից  (տող 3-տող 1)</t>
  </si>
  <si>
    <t>Պետական վերահսկողական ծառայություններ</t>
  </si>
  <si>
    <t>ՀՀ վարչապետին ՀՀ Սահմանադրությամբ և օրենքներով վերապահված վերահսկողական լիազորությունների իրականացման ապահովում միջոցառում</t>
  </si>
  <si>
    <t>ք. Երևան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</si>
  <si>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</si>
  <si>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(հազար դրամներով)</t>
  </si>
  <si>
    <t xml:space="preserve">1. Պետական մարմնի գծով 2019-2021 ՄԺԾԾ-ով հաստատված և 2022թ. համար սահմանված ֆինանսավորման ընդհանուր կողմնորոշիչ  չափաքանակները </t>
  </si>
  <si>
    <t>2019-2021թթ. ՄԺԾԾ-ով հաստատված կողմնորոշիչ չափաքանակներ ՀՀ պետական վերահսկողական ծառայության համար առկա չեն</t>
  </si>
  <si>
    <t>2. &lt;&lt;ՀՀ 2019թ. պետական բյուջեի մասին&gt;&gt; ՀՀ օրենքով պետական մարմնի գծով սահմանված ընդհանուր հատկացումները</t>
  </si>
  <si>
    <t>3.1 Գոյություն ունեցող ծախսային պարտավորությունների գնահատում 2020-2022 թթ. ՄԺԾԾ համար (առանց ծախսային խնայողությունների վերաբերյալ առաջարկների ներառման)</t>
  </si>
  <si>
    <t>4. Տարբերությունը ՀՀ 2019թ. պետական բյուջեի համապատասխան ցուցանիշից (տող 3 - տող 2)</t>
  </si>
  <si>
    <t>01</t>
  </si>
  <si>
    <t xml:space="preserve">4111 Աշխատողների աշխատավարձեր և հավելավճարներ </t>
  </si>
  <si>
    <t xml:space="preserve">4112 Պարգևատրումներ, դրամական խրախուսումներ և հատուկ վճարներ </t>
  </si>
  <si>
    <t xml:space="preserve">4214 Կապի ծառայություններ </t>
  </si>
  <si>
    <t xml:space="preserve">4215 Ապահովագրական ծախսեր </t>
  </si>
  <si>
    <t xml:space="preserve">4221 Ներքին  գործուղումներ </t>
  </si>
  <si>
    <t xml:space="preserve">4232 Համակարգչային ծառայություններ </t>
  </si>
  <si>
    <t xml:space="preserve">4235 Կառավարչական ծառայություններ </t>
  </si>
  <si>
    <t xml:space="preserve"> 4237 Ներկայացուցչական  ծախսեր</t>
  </si>
  <si>
    <t xml:space="preserve">4252 Մեքենաների և սարքավորումների ընթացիկ նորոգում և պահպանում </t>
  </si>
  <si>
    <t xml:space="preserve">4261 Գրասենյակային նյութեր և հագուստ </t>
  </si>
  <si>
    <t xml:space="preserve">4264 Տրանսպորտային նյութեր </t>
  </si>
  <si>
    <t xml:space="preserve"> 4267 Կենցաղային և հանրային սննդի նյութեր </t>
  </si>
  <si>
    <t xml:space="preserve">4823 Պարտադիր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</si>
  <si>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</si>
  <si>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</si>
  <si>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 xml:space="preserve">4213 Կոմունալ ծառայություններ </t>
  </si>
  <si>
    <t xml:space="preserve"> 4214 Կապի ծառայություններ</t>
  </si>
  <si>
    <t xml:space="preserve"> 4215 Ապահովագրական ծախսեր</t>
  </si>
  <si>
    <t xml:space="preserve"> 4234 Տեղեկատվական ծառայություններ</t>
  </si>
  <si>
    <t xml:space="preserve"> 4236 Կենցաղային և հանրային սննդի ծառայություններ</t>
  </si>
  <si>
    <t xml:space="preserve">4237 Ներկայացուցչական  ծախսեր </t>
  </si>
  <si>
    <t xml:space="preserve">4239 Ընդհանուր բնույթի այլ ծառայություններ </t>
  </si>
  <si>
    <t xml:space="preserve">4251 Շենքերի և կառույցների ընթացիկ նորոգում և պահպանում </t>
  </si>
  <si>
    <t xml:space="preserve"> 4264 Տրանսպորտային նյութեր</t>
  </si>
  <si>
    <t xml:space="preserve"> 4262  Գյուղատնտեսական ապրանքներ</t>
  </si>
  <si>
    <t>4233 Աշխատակազմի մասնագիտական զարգացման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</si>
</sst>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Times New Roman"/>
      <family val="1"/>
    </font>
    <font>
      <sz val="8"/>
      <color theme="1"/>
      <name val="GHEA Grapalat"/>
      <family val="3"/>
    </font>
    <font>
      <i/>
      <sz val="8"/>
      <color theme="1"/>
      <name val="GHEA Grapalat"/>
      <family val="3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Calibri"/>
      <family val="2"/>
      <scheme val="minor"/>
    </font>
    <font>
      <b/>
      <sz val="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2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indent="15"/>
    </xf>
    <xf numFmtId="0" fontId="15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3" fontId="11" fillId="0" borderId="1" xfId="0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Border="1" applyAlignment="1">
      <alignment vertical="center" wrapText="1"/>
    </xf>
    <xf numFmtId="164" fontId="17" fillId="0" borderId="1" xfId="1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2" borderId="1" xfId="2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textRotation="90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Karavarman_apar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3)"/>
      <sheetName val="11-ավտոմեքենա"/>
      <sheetName val="12-վարչական սարքավորումներ"/>
      <sheetName val="13համազգեստ"/>
      <sheetName val="14տարածքներ"/>
      <sheetName val="15կառուցվածքh"/>
      <sheetName val="16հաստիքացուցակh"/>
      <sheetName val="29աշխատավարձի ֆոնդh"/>
      <sheetName val="30ամփոփ-ցուցանիշներh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20">
          <cell r="G20">
            <v>436517.24475535547</v>
          </cell>
          <cell r="K20">
            <v>444748.16118805931</v>
          </cell>
          <cell r="L20">
            <v>454032.49735715432</v>
          </cell>
        </row>
        <row r="21">
          <cell r="G21">
            <v>117186.03622799997</v>
          </cell>
          <cell r="K21">
            <v>119376.39460800003</v>
          </cell>
          <cell r="L21">
            <v>121859.68043399998</v>
          </cell>
        </row>
        <row r="22">
          <cell r="G22">
            <v>29292.067893333326</v>
          </cell>
          <cell r="K22">
            <v>30270.64629155556</v>
          </cell>
          <cell r="L22">
            <v>31096.04655152592</v>
          </cell>
        </row>
        <row r="24">
          <cell r="G24">
            <v>19823.05586914</v>
          </cell>
          <cell r="K24">
            <v>19823.05586914</v>
          </cell>
        </row>
        <row r="29">
          <cell r="G29">
            <v>3408.8</v>
          </cell>
        </row>
        <row r="33">
          <cell r="G33">
            <v>8130.9758719999963</v>
          </cell>
        </row>
        <row r="34">
          <cell r="G34">
            <v>360</v>
          </cell>
        </row>
        <row r="39">
          <cell r="G39">
            <v>67762</v>
          </cell>
        </row>
        <row r="42">
          <cell r="G42">
            <v>2192</v>
          </cell>
        </row>
        <row r="43">
          <cell r="G43">
            <v>3069</v>
          </cell>
          <cell r="K43">
            <v>3069</v>
          </cell>
          <cell r="L43">
            <v>3069</v>
          </cell>
        </row>
        <row r="44">
          <cell r="F44">
            <v>3257.6000000000004</v>
          </cell>
          <cell r="G44">
            <v>3257.6000000000004</v>
          </cell>
        </row>
        <row r="45">
          <cell r="F45">
            <v>6000</v>
          </cell>
          <cell r="G45">
            <v>6000</v>
          </cell>
        </row>
        <row r="46">
          <cell r="G46">
            <v>348.6</v>
          </cell>
        </row>
        <row r="47">
          <cell r="F47">
            <v>500</v>
          </cell>
          <cell r="G47">
            <v>500</v>
          </cell>
        </row>
        <row r="48">
          <cell r="F48">
            <v>355</v>
          </cell>
          <cell r="G48">
            <v>1105</v>
          </cell>
        </row>
        <row r="50">
          <cell r="G50">
            <v>950</v>
          </cell>
        </row>
        <row r="51">
          <cell r="F51">
            <v>1947.4</v>
          </cell>
          <cell r="G51">
            <v>2147.4</v>
          </cell>
        </row>
        <row r="55">
          <cell r="F55">
            <v>3991.0000000000005</v>
          </cell>
          <cell r="G55">
            <v>3991.0000000000005</v>
          </cell>
        </row>
        <row r="59">
          <cell r="G59">
            <v>195</v>
          </cell>
        </row>
        <row r="60">
          <cell r="F60">
            <v>10058.6</v>
          </cell>
          <cell r="G60">
            <v>10058.6</v>
          </cell>
        </row>
        <row r="62">
          <cell r="F62">
            <v>2031.4</v>
          </cell>
          <cell r="G62">
            <v>4465.8500000000013</v>
          </cell>
        </row>
        <row r="72">
          <cell r="F72">
            <v>183.89279999999999</v>
          </cell>
          <cell r="G72">
            <v>1048.8112000000001</v>
          </cell>
          <cell r="L72">
            <v>648.81119999999999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4"/>
  <sheetViews>
    <sheetView workbookViewId="0">
      <selection activeCell="G19" sqref="G19"/>
    </sheetView>
  </sheetViews>
  <sheetFormatPr defaultRowHeight="15" x14ac:dyDescent="0.25"/>
  <cols>
    <col min="1" max="1" width="4.85546875" customWidth="1"/>
    <col min="2" max="2" width="6.85546875" customWidth="1"/>
    <col min="3" max="3" width="27.28515625" customWidth="1"/>
    <col min="4" max="4" width="9.7109375" bestFit="1" customWidth="1"/>
    <col min="5" max="5" width="9.5703125" bestFit="1" customWidth="1"/>
    <col min="6" max="17" width="9.28515625" bestFit="1" customWidth="1"/>
    <col min="18" max="18" width="10.7109375" bestFit="1" customWidth="1"/>
    <col min="19" max="19" width="9.28515625" bestFit="1" customWidth="1"/>
    <col min="20" max="20" width="10" bestFit="1" customWidth="1"/>
    <col min="21" max="38" width="9.28515625" bestFit="1" customWidth="1"/>
    <col min="39" max="39" width="9.85546875" bestFit="1" customWidth="1"/>
    <col min="40" max="40" width="10.140625" bestFit="1" customWidth="1"/>
    <col min="41" max="41" width="9.85546875" bestFit="1" customWidth="1"/>
    <col min="42" max="43" width="11" bestFit="1" customWidth="1"/>
    <col min="44" max="61" width="9.28515625" bestFit="1" customWidth="1"/>
    <col min="62" max="62" width="9.7109375" bestFit="1" customWidth="1"/>
    <col min="63" max="63" width="10.42578125" bestFit="1" customWidth="1"/>
    <col min="64" max="64" width="10.140625" bestFit="1" customWidth="1"/>
    <col min="65" max="65" width="10.85546875" bestFit="1" customWidth="1"/>
    <col min="66" max="66" width="11" bestFit="1" customWidth="1"/>
    <col min="67" max="84" width="9.28515625" bestFit="1" customWidth="1"/>
    <col min="85" max="85" width="10.7109375" bestFit="1" customWidth="1"/>
    <col min="86" max="86" width="10.42578125" bestFit="1" customWidth="1"/>
    <col min="87" max="87" width="10.28515625" bestFit="1" customWidth="1"/>
    <col min="88" max="88" width="10.5703125" bestFit="1" customWidth="1"/>
    <col min="89" max="107" width="9.28515625" bestFit="1" customWidth="1"/>
  </cols>
  <sheetData>
    <row r="1" spans="1:107" ht="17.25" x14ac:dyDescent="0.25">
      <c r="A1" s="1" t="s">
        <v>0</v>
      </c>
    </row>
    <row r="2" spans="1:107" ht="15" customHeight="1" x14ac:dyDescent="0.25">
      <c r="A2" s="32" t="s">
        <v>1</v>
      </c>
      <c r="B2" s="32"/>
      <c r="C2" s="32" t="s">
        <v>2</v>
      </c>
      <c r="D2" s="32" t="s">
        <v>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 t="s">
        <v>4</v>
      </c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 t="s">
        <v>5</v>
      </c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 t="s">
        <v>6</v>
      </c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 t="s">
        <v>7</v>
      </c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</row>
    <row r="3" spans="1:107" ht="59.25" customHeight="1" x14ac:dyDescent="0.25">
      <c r="A3" s="32"/>
      <c r="B3" s="32"/>
      <c r="C3" s="32"/>
      <c r="D3" s="38" t="s">
        <v>8</v>
      </c>
      <c r="E3" s="36" t="s">
        <v>63</v>
      </c>
      <c r="F3" s="36" t="s">
        <v>64</v>
      </c>
      <c r="G3" s="36" t="s">
        <v>65</v>
      </c>
      <c r="H3" s="36" t="s">
        <v>66</v>
      </c>
      <c r="I3" s="36" t="s">
        <v>67</v>
      </c>
      <c r="J3" s="36" t="s">
        <v>68</v>
      </c>
      <c r="K3" s="36" t="s">
        <v>69</v>
      </c>
      <c r="L3" s="36" t="s">
        <v>70</v>
      </c>
      <c r="M3" s="36" t="s">
        <v>71</v>
      </c>
      <c r="N3" s="36" t="s">
        <v>72</v>
      </c>
      <c r="O3" s="36" t="s">
        <v>73</v>
      </c>
      <c r="P3" s="33" t="s">
        <v>74</v>
      </c>
      <c r="Q3" s="33" t="s">
        <v>75</v>
      </c>
      <c r="R3" s="38" t="s">
        <v>8</v>
      </c>
      <c r="S3" s="36" t="s">
        <v>63</v>
      </c>
      <c r="T3" s="36" t="s">
        <v>64</v>
      </c>
      <c r="U3" s="36" t="s">
        <v>76</v>
      </c>
      <c r="V3" s="33" t="s">
        <v>77</v>
      </c>
      <c r="W3" s="33" t="s">
        <v>78</v>
      </c>
      <c r="X3" s="36" t="s">
        <v>79</v>
      </c>
      <c r="Y3" s="36" t="s">
        <v>80</v>
      </c>
      <c r="Z3" s="36" t="s">
        <v>67</v>
      </c>
      <c r="AA3" s="36" t="s">
        <v>68</v>
      </c>
      <c r="AB3" s="33" t="s">
        <v>81</v>
      </c>
      <c r="AC3" s="36" t="s">
        <v>69</v>
      </c>
      <c r="AD3" s="33" t="s">
        <v>82</v>
      </c>
      <c r="AE3" s="36" t="s">
        <v>83</v>
      </c>
      <c r="AF3" s="33" t="s">
        <v>84</v>
      </c>
      <c r="AG3" s="33" t="s">
        <v>85</v>
      </c>
      <c r="AH3" s="36" t="s">
        <v>71</v>
      </c>
      <c r="AI3" s="36" t="s">
        <v>72</v>
      </c>
      <c r="AJ3" s="36" t="s">
        <v>86</v>
      </c>
      <c r="AK3" s="33" t="s">
        <v>74</v>
      </c>
      <c r="AL3" s="33" t="s">
        <v>75</v>
      </c>
      <c r="AM3" s="39" t="s">
        <v>8</v>
      </c>
      <c r="AN3" s="36" t="s">
        <v>63</v>
      </c>
      <c r="AO3" s="36" t="s">
        <v>64</v>
      </c>
      <c r="AP3" s="36" t="s">
        <v>76</v>
      </c>
      <c r="AQ3" s="33" t="s">
        <v>77</v>
      </c>
      <c r="AR3" s="33" t="s">
        <v>78</v>
      </c>
      <c r="AS3" s="36" t="s">
        <v>79</v>
      </c>
      <c r="AT3" s="36" t="s">
        <v>80</v>
      </c>
      <c r="AU3" s="36" t="s">
        <v>67</v>
      </c>
      <c r="AV3" s="36" t="s">
        <v>68</v>
      </c>
      <c r="AW3" s="36" t="s">
        <v>88</v>
      </c>
      <c r="AX3" s="33" t="s">
        <v>81</v>
      </c>
      <c r="AY3" s="36" t="s">
        <v>69</v>
      </c>
      <c r="AZ3" s="33" t="s">
        <v>82</v>
      </c>
      <c r="BA3" s="36" t="s">
        <v>83</v>
      </c>
      <c r="BB3" s="33" t="s">
        <v>84</v>
      </c>
      <c r="BC3" s="33" t="s">
        <v>85</v>
      </c>
      <c r="BD3" s="36" t="s">
        <v>71</v>
      </c>
      <c r="BE3" s="36" t="s">
        <v>72</v>
      </c>
      <c r="BF3" s="33" t="s">
        <v>87</v>
      </c>
      <c r="BG3" s="36" t="s">
        <v>86</v>
      </c>
      <c r="BH3" s="33" t="s">
        <v>74</v>
      </c>
      <c r="BI3" s="33" t="s">
        <v>75</v>
      </c>
      <c r="BJ3" s="38" t="s">
        <v>8</v>
      </c>
      <c r="BK3" s="36" t="s">
        <v>63</v>
      </c>
      <c r="BL3" s="36" t="s">
        <v>64</v>
      </c>
      <c r="BM3" s="36" t="s">
        <v>76</v>
      </c>
      <c r="BN3" s="33" t="s">
        <v>77</v>
      </c>
      <c r="BO3" s="33" t="s">
        <v>78</v>
      </c>
      <c r="BP3" s="36" t="s">
        <v>79</v>
      </c>
      <c r="BQ3" s="36" t="s">
        <v>80</v>
      </c>
      <c r="BR3" s="36" t="s">
        <v>67</v>
      </c>
      <c r="BS3" s="36" t="s">
        <v>68</v>
      </c>
      <c r="BT3" s="36" t="s">
        <v>88</v>
      </c>
      <c r="BU3" s="33" t="s">
        <v>81</v>
      </c>
      <c r="BV3" s="36" t="s">
        <v>69</v>
      </c>
      <c r="BW3" s="33" t="s">
        <v>82</v>
      </c>
      <c r="BX3" s="36" t="s">
        <v>83</v>
      </c>
      <c r="BY3" s="33" t="s">
        <v>84</v>
      </c>
      <c r="BZ3" s="33" t="s">
        <v>85</v>
      </c>
      <c r="CA3" s="36" t="s">
        <v>71</v>
      </c>
      <c r="CB3" s="36" t="s">
        <v>72</v>
      </c>
      <c r="CC3" s="33" t="s">
        <v>87</v>
      </c>
      <c r="CD3" s="36" t="s">
        <v>86</v>
      </c>
      <c r="CE3" s="33" t="s">
        <v>74</v>
      </c>
      <c r="CF3" s="33" t="s">
        <v>75</v>
      </c>
      <c r="CG3" s="38" t="s">
        <v>8</v>
      </c>
      <c r="CH3" s="36" t="s">
        <v>63</v>
      </c>
      <c r="CI3" s="36" t="s">
        <v>64</v>
      </c>
      <c r="CJ3" s="36" t="s">
        <v>76</v>
      </c>
      <c r="CK3" s="33" t="s">
        <v>77</v>
      </c>
      <c r="CL3" s="33" t="s">
        <v>78</v>
      </c>
      <c r="CM3" s="36" t="s">
        <v>79</v>
      </c>
      <c r="CN3" s="36" t="s">
        <v>80</v>
      </c>
      <c r="CO3" s="36" t="s">
        <v>67</v>
      </c>
      <c r="CP3" s="36" t="s">
        <v>68</v>
      </c>
      <c r="CQ3" s="36" t="s">
        <v>88</v>
      </c>
      <c r="CR3" s="33" t="s">
        <v>81</v>
      </c>
      <c r="CS3" s="36" t="s">
        <v>69</v>
      </c>
      <c r="CT3" s="33" t="s">
        <v>82</v>
      </c>
      <c r="CU3" s="36" t="s">
        <v>83</v>
      </c>
      <c r="CV3" s="33" t="s">
        <v>84</v>
      </c>
      <c r="CW3" s="33" t="s">
        <v>85</v>
      </c>
      <c r="CX3" s="36" t="s">
        <v>71</v>
      </c>
      <c r="CY3" s="36" t="s">
        <v>72</v>
      </c>
      <c r="CZ3" s="33" t="s">
        <v>87</v>
      </c>
      <c r="DA3" s="36" t="s">
        <v>86</v>
      </c>
      <c r="DB3" s="33" t="s">
        <v>74</v>
      </c>
      <c r="DC3" s="33" t="s">
        <v>75</v>
      </c>
    </row>
    <row r="4" spans="1:107" x14ac:dyDescent="0.25">
      <c r="A4" s="32"/>
      <c r="B4" s="32"/>
      <c r="C4" s="32"/>
      <c r="D4" s="38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4"/>
      <c r="Q4" s="34"/>
      <c r="R4" s="38"/>
      <c r="S4" s="36"/>
      <c r="T4" s="36"/>
      <c r="U4" s="36"/>
      <c r="V4" s="34"/>
      <c r="W4" s="34"/>
      <c r="X4" s="36"/>
      <c r="Y4" s="36"/>
      <c r="Z4" s="36"/>
      <c r="AA4" s="36"/>
      <c r="AB4" s="34"/>
      <c r="AC4" s="36"/>
      <c r="AD4" s="34"/>
      <c r="AE4" s="36"/>
      <c r="AF4" s="34"/>
      <c r="AG4" s="34"/>
      <c r="AH4" s="36"/>
      <c r="AI4" s="36"/>
      <c r="AJ4" s="36"/>
      <c r="AK4" s="34"/>
      <c r="AL4" s="34"/>
      <c r="AM4" s="39"/>
      <c r="AN4" s="36"/>
      <c r="AO4" s="36"/>
      <c r="AP4" s="36"/>
      <c r="AQ4" s="34"/>
      <c r="AR4" s="34"/>
      <c r="AS4" s="36"/>
      <c r="AT4" s="36"/>
      <c r="AU4" s="36"/>
      <c r="AV4" s="36"/>
      <c r="AW4" s="36"/>
      <c r="AX4" s="34"/>
      <c r="AY4" s="36"/>
      <c r="AZ4" s="34"/>
      <c r="BA4" s="36"/>
      <c r="BB4" s="34"/>
      <c r="BC4" s="34"/>
      <c r="BD4" s="36"/>
      <c r="BE4" s="36"/>
      <c r="BF4" s="34"/>
      <c r="BG4" s="36"/>
      <c r="BH4" s="34"/>
      <c r="BI4" s="34"/>
      <c r="BJ4" s="38"/>
      <c r="BK4" s="36"/>
      <c r="BL4" s="36"/>
      <c r="BM4" s="36"/>
      <c r="BN4" s="34"/>
      <c r="BO4" s="34"/>
      <c r="BP4" s="36"/>
      <c r="BQ4" s="36"/>
      <c r="BR4" s="36"/>
      <c r="BS4" s="36"/>
      <c r="BT4" s="36"/>
      <c r="BU4" s="34"/>
      <c r="BV4" s="36"/>
      <c r="BW4" s="34"/>
      <c r="BX4" s="36"/>
      <c r="BY4" s="34"/>
      <c r="BZ4" s="34"/>
      <c r="CA4" s="36"/>
      <c r="CB4" s="36"/>
      <c r="CC4" s="34"/>
      <c r="CD4" s="36"/>
      <c r="CE4" s="34"/>
      <c r="CF4" s="34"/>
      <c r="CG4" s="38"/>
      <c r="CH4" s="36"/>
      <c r="CI4" s="36"/>
      <c r="CJ4" s="36"/>
      <c r="CK4" s="34"/>
      <c r="CL4" s="34"/>
      <c r="CM4" s="36"/>
      <c r="CN4" s="36"/>
      <c r="CO4" s="36"/>
      <c r="CP4" s="36"/>
      <c r="CQ4" s="36"/>
      <c r="CR4" s="34"/>
      <c r="CS4" s="36"/>
      <c r="CT4" s="34"/>
      <c r="CU4" s="36"/>
      <c r="CV4" s="34"/>
      <c r="CW4" s="34"/>
      <c r="CX4" s="36"/>
      <c r="CY4" s="36"/>
      <c r="CZ4" s="34"/>
      <c r="DA4" s="36"/>
      <c r="DB4" s="34"/>
      <c r="DC4" s="34"/>
    </row>
    <row r="5" spans="1:107" ht="25.5" x14ac:dyDescent="0.25">
      <c r="A5" s="35">
        <v>1203</v>
      </c>
      <c r="B5" s="35"/>
      <c r="C5" s="4" t="s">
        <v>52</v>
      </c>
      <c r="D5" s="24">
        <f>D6</f>
        <v>198280.1</v>
      </c>
      <c r="E5" s="24">
        <f t="shared" ref="E5:O5" si="0">E6</f>
        <v>171796.6</v>
      </c>
      <c r="F5" s="24">
        <f t="shared" si="0"/>
        <v>15902.2</v>
      </c>
      <c r="G5" s="24">
        <f t="shared" si="0"/>
        <v>57.3</v>
      </c>
      <c r="H5" s="24">
        <f t="shared" si="0"/>
        <v>79</v>
      </c>
      <c r="I5" s="24">
        <f t="shared" si="0"/>
        <v>2669</v>
      </c>
      <c r="J5" s="24">
        <f t="shared" si="0"/>
        <v>900</v>
      </c>
      <c r="K5" s="24">
        <f t="shared" si="0"/>
        <v>78</v>
      </c>
      <c r="L5" s="24">
        <f t="shared" si="0"/>
        <v>213.2</v>
      </c>
      <c r="M5" s="24">
        <f t="shared" si="0"/>
        <v>513.29999999999995</v>
      </c>
      <c r="N5" s="24">
        <f t="shared" si="0"/>
        <v>1243</v>
      </c>
      <c r="O5" s="24">
        <f t="shared" si="0"/>
        <v>4045</v>
      </c>
      <c r="P5" s="24">
        <f>P6</f>
        <v>737.5</v>
      </c>
      <c r="Q5" s="24">
        <f t="shared" ref="Q5" si="1">Q6</f>
        <v>46</v>
      </c>
      <c r="R5" s="24">
        <f>R6</f>
        <v>659793.19280000008</v>
      </c>
      <c r="S5" s="24">
        <f>S6</f>
        <v>421164.7</v>
      </c>
      <c r="T5" s="24">
        <f t="shared" ref="T5:AL5" si="2">T6</f>
        <v>106936.3</v>
      </c>
      <c r="U5" s="24">
        <f t="shared" si="2"/>
        <v>13396.4</v>
      </c>
      <c r="V5" s="24">
        <f t="shared" ref="V5" si="3">V6</f>
        <v>7364.8</v>
      </c>
      <c r="W5" s="24">
        <f t="shared" ref="W5" si="4">W6</f>
        <v>485.9</v>
      </c>
      <c r="X5" s="24">
        <f t="shared" si="2"/>
        <v>10786.2</v>
      </c>
      <c r="Y5" s="24">
        <f t="shared" si="2"/>
        <v>360</v>
      </c>
      <c r="Z5" s="24">
        <f t="shared" si="2"/>
        <v>67762</v>
      </c>
      <c r="AA5" s="24">
        <f t="shared" si="2"/>
        <v>2362</v>
      </c>
      <c r="AB5" s="24">
        <f t="shared" ref="AB5" si="5">AB6</f>
        <v>3257.6000000000004</v>
      </c>
      <c r="AC5" s="24">
        <f t="shared" ref="AC5" si="6">AC6</f>
        <v>6000</v>
      </c>
      <c r="AD5" s="24">
        <f t="shared" ref="AD5" si="7">AD6</f>
        <v>350</v>
      </c>
      <c r="AE5" s="24">
        <f t="shared" si="2"/>
        <v>500</v>
      </c>
      <c r="AF5" s="24">
        <f t="shared" ref="AF5" si="8">AF6</f>
        <v>355</v>
      </c>
      <c r="AG5" s="24">
        <f t="shared" ref="AG5" si="9">AG6</f>
        <v>500</v>
      </c>
      <c r="AH5" s="24">
        <f t="shared" si="2"/>
        <v>1947.4</v>
      </c>
      <c r="AI5" s="24">
        <f t="shared" si="2"/>
        <v>3991.0000000000005</v>
      </c>
      <c r="AJ5" s="24">
        <f t="shared" si="2"/>
        <v>10058.6</v>
      </c>
      <c r="AK5" s="24">
        <f t="shared" si="2"/>
        <v>2031.4</v>
      </c>
      <c r="AL5" s="24">
        <f t="shared" si="2"/>
        <v>183.89279999999999</v>
      </c>
      <c r="AM5" s="31">
        <f>SUM(AN5:BI5)</f>
        <v>721809.04181782878</v>
      </c>
      <c r="AN5" s="24">
        <f>AN6</f>
        <v>436517.24475535547</v>
      </c>
      <c r="AO5" s="24">
        <f t="shared" ref="AO5:BI5" si="10">AO6</f>
        <v>117186.03622799997</v>
      </c>
      <c r="AP5" s="24">
        <f t="shared" si="10"/>
        <v>29292.067893333326</v>
      </c>
      <c r="AQ5" s="24">
        <f t="shared" si="10"/>
        <v>19823.05586914</v>
      </c>
      <c r="AR5" s="24">
        <f t="shared" si="10"/>
        <v>3408.8</v>
      </c>
      <c r="AS5" s="24">
        <f t="shared" si="10"/>
        <v>8130.9758719999963</v>
      </c>
      <c r="AT5" s="24">
        <f t="shared" si="10"/>
        <v>360</v>
      </c>
      <c r="AU5" s="24">
        <f t="shared" si="10"/>
        <v>67762</v>
      </c>
      <c r="AV5" s="24">
        <f t="shared" si="10"/>
        <v>2192</v>
      </c>
      <c r="AW5" s="24">
        <f t="shared" si="10"/>
        <v>3069</v>
      </c>
      <c r="AX5" s="24">
        <f t="shared" si="10"/>
        <v>3257.6000000000004</v>
      </c>
      <c r="AY5" s="24">
        <f t="shared" si="10"/>
        <v>6000</v>
      </c>
      <c r="AZ5" s="24">
        <f t="shared" si="10"/>
        <v>348.6</v>
      </c>
      <c r="BA5" s="24">
        <f t="shared" si="10"/>
        <v>500</v>
      </c>
      <c r="BB5" s="24">
        <f t="shared" si="10"/>
        <v>1105</v>
      </c>
      <c r="BC5" s="24">
        <f t="shared" si="10"/>
        <v>950</v>
      </c>
      <c r="BD5" s="24">
        <f t="shared" si="10"/>
        <v>2147.4</v>
      </c>
      <c r="BE5" s="24">
        <f t="shared" si="10"/>
        <v>3991.0000000000005</v>
      </c>
      <c r="BF5" s="24">
        <f>BF6</f>
        <v>195</v>
      </c>
      <c r="BG5" s="24">
        <f t="shared" si="10"/>
        <v>10058.6</v>
      </c>
      <c r="BH5" s="24">
        <f t="shared" si="10"/>
        <v>4465.8500000000013</v>
      </c>
      <c r="BI5" s="24">
        <f t="shared" si="10"/>
        <v>1048.8112000000001</v>
      </c>
      <c r="BJ5" s="31">
        <f>SUM(BK5:CF5)</f>
        <v>732358.88382875489</v>
      </c>
      <c r="BK5" s="24">
        <f>BK6</f>
        <v>444748.16118805931</v>
      </c>
      <c r="BL5" s="24">
        <f t="shared" ref="BL5" si="11">BL6</f>
        <v>119376.39460800003</v>
      </c>
      <c r="BM5" s="24">
        <f t="shared" ref="BM5" si="12">BM6</f>
        <v>30270.64629155556</v>
      </c>
      <c r="BN5" s="24">
        <f t="shared" ref="BN5" si="13">BN6</f>
        <v>19823.05586914</v>
      </c>
      <c r="BO5" s="24">
        <f t="shared" ref="BO5" si="14">BO6</f>
        <v>3408.8</v>
      </c>
      <c r="BP5" s="24">
        <f t="shared" ref="BP5" si="15">BP6</f>
        <v>8130.9758719999963</v>
      </c>
      <c r="BQ5" s="24">
        <f t="shared" ref="BQ5" si="16">BQ6</f>
        <v>360</v>
      </c>
      <c r="BR5" s="24">
        <f t="shared" ref="BR5" si="17">BR6</f>
        <v>67762</v>
      </c>
      <c r="BS5" s="24">
        <f t="shared" ref="BS5:BT5" si="18">BS6</f>
        <v>2192</v>
      </c>
      <c r="BT5" s="24">
        <f t="shared" si="18"/>
        <v>3069</v>
      </c>
      <c r="BU5" s="24">
        <f t="shared" ref="BU5" si="19">BU6</f>
        <v>3257.6000000000004</v>
      </c>
      <c r="BV5" s="24">
        <f t="shared" ref="BV5" si="20">BV6</f>
        <v>6000</v>
      </c>
      <c r="BW5" s="24">
        <f t="shared" ref="BW5" si="21">BW6</f>
        <v>348.6</v>
      </c>
      <c r="BX5" s="24">
        <f t="shared" ref="BX5" si="22">BX6</f>
        <v>500</v>
      </c>
      <c r="BY5" s="24">
        <f t="shared" ref="BY5" si="23">BY6</f>
        <v>1105</v>
      </c>
      <c r="BZ5" s="24">
        <f t="shared" ref="BZ5" si="24">BZ6</f>
        <v>500</v>
      </c>
      <c r="CA5" s="24">
        <f t="shared" ref="CA5" si="25">CA6</f>
        <v>2147.4</v>
      </c>
      <c r="CB5" s="24">
        <f t="shared" ref="CB5" si="26">CB6</f>
        <v>3991.0000000000005</v>
      </c>
      <c r="CC5" s="24">
        <f>CC6</f>
        <v>195</v>
      </c>
      <c r="CD5" s="24">
        <f t="shared" ref="CD5" si="27">CD6</f>
        <v>10058.6</v>
      </c>
      <c r="CE5" s="24">
        <f t="shared" ref="CE5" si="28">CE6</f>
        <v>4465.8500000000013</v>
      </c>
      <c r="CF5" s="24">
        <f t="shared" ref="CF5" si="29">CF6</f>
        <v>648.79999999999995</v>
      </c>
      <c r="CG5" s="31">
        <f>SUM(CH5:DC5)</f>
        <v>744951.9172838201</v>
      </c>
      <c r="CH5" s="24">
        <f>CH6</f>
        <v>454032.49735715432</v>
      </c>
      <c r="CI5" s="24">
        <f t="shared" ref="CI5:CJ5" si="30">CI6</f>
        <v>121859.68043399998</v>
      </c>
      <c r="CJ5" s="24">
        <f t="shared" si="30"/>
        <v>31096.04655152592</v>
      </c>
      <c r="CK5" s="24">
        <f t="shared" ref="CK5" si="31">CK6</f>
        <v>19823.05586914</v>
      </c>
      <c r="CL5" s="24">
        <f t="shared" ref="CL5" si="32">CL6</f>
        <v>3408.8</v>
      </c>
      <c r="CM5" s="24">
        <f t="shared" ref="CM5" si="33">CM6</f>
        <v>8130.9758719999963</v>
      </c>
      <c r="CN5" s="24">
        <f t="shared" ref="CN5" si="34">CN6</f>
        <v>360</v>
      </c>
      <c r="CO5" s="24">
        <f t="shared" ref="CO5" si="35">CO6</f>
        <v>67762</v>
      </c>
      <c r="CP5" s="24">
        <f t="shared" ref="CP5:CQ5" si="36">CP6</f>
        <v>2192</v>
      </c>
      <c r="CQ5" s="24">
        <f t="shared" si="36"/>
        <v>3069</v>
      </c>
      <c r="CR5" s="24">
        <f t="shared" ref="CR5" si="37">CR6</f>
        <v>3257.6000000000004</v>
      </c>
      <c r="CS5" s="24">
        <f t="shared" ref="CS5" si="38">CS6</f>
        <v>6000</v>
      </c>
      <c r="CT5" s="24">
        <f t="shared" ref="CT5" si="39">CT6</f>
        <v>348.6</v>
      </c>
      <c r="CU5" s="24">
        <f t="shared" ref="CU5" si="40">CU6</f>
        <v>500</v>
      </c>
      <c r="CV5" s="24">
        <f t="shared" ref="CV5" si="41">CV6</f>
        <v>1105</v>
      </c>
      <c r="CW5" s="24">
        <f t="shared" ref="CW5" si="42">CW6</f>
        <v>500</v>
      </c>
      <c r="CX5" s="24">
        <f t="shared" ref="CX5" si="43">CX6</f>
        <v>2147.4</v>
      </c>
      <c r="CY5" s="24">
        <f t="shared" ref="CY5" si="44">CY6</f>
        <v>3991.0000000000005</v>
      </c>
      <c r="CZ5" s="24">
        <f>CZ6</f>
        <v>195</v>
      </c>
      <c r="DA5" s="24">
        <f t="shared" ref="DA5" si="45">DA6</f>
        <v>10058.6</v>
      </c>
      <c r="DB5" s="24">
        <f t="shared" ref="DB5" si="46">DB6</f>
        <v>4465.8500000000013</v>
      </c>
      <c r="DC5" s="24">
        <f t="shared" ref="DC5" si="47">DC6</f>
        <v>648.81119999999999</v>
      </c>
    </row>
    <row r="6" spans="1:107" ht="76.5" x14ac:dyDescent="0.25">
      <c r="A6" s="5"/>
      <c r="B6" s="4">
        <v>11001</v>
      </c>
      <c r="C6" s="4" t="s">
        <v>55</v>
      </c>
      <c r="D6" s="24">
        <f>SUM(E6:Q6)</f>
        <v>198280.1</v>
      </c>
      <c r="E6" s="24">
        <v>171796.6</v>
      </c>
      <c r="F6" s="24">
        <v>15902.2</v>
      </c>
      <c r="G6" s="24">
        <v>57.3</v>
      </c>
      <c r="H6" s="24">
        <v>79</v>
      </c>
      <c r="I6" s="24">
        <v>2669</v>
      </c>
      <c r="J6" s="24">
        <v>900</v>
      </c>
      <c r="K6" s="24">
        <v>78</v>
      </c>
      <c r="L6" s="24">
        <v>213.2</v>
      </c>
      <c r="M6" s="24">
        <v>513.29999999999995</v>
      </c>
      <c r="N6" s="24">
        <v>1243</v>
      </c>
      <c r="O6" s="24">
        <v>4045</v>
      </c>
      <c r="P6" s="24">
        <v>737.5</v>
      </c>
      <c r="Q6" s="24">
        <v>46</v>
      </c>
      <c r="R6" s="24">
        <f>SUM(S6:AL6)</f>
        <v>659793.19280000008</v>
      </c>
      <c r="S6" s="24">
        <v>421164.7</v>
      </c>
      <c r="T6" s="24">
        <v>106936.3</v>
      </c>
      <c r="U6" s="24">
        <v>13396.4</v>
      </c>
      <c r="V6" s="24">
        <v>7364.8</v>
      </c>
      <c r="W6" s="24">
        <v>485.9</v>
      </c>
      <c r="X6" s="24">
        <v>10786.2</v>
      </c>
      <c r="Y6" s="24">
        <v>360</v>
      </c>
      <c r="Z6" s="24">
        <v>67762</v>
      </c>
      <c r="AA6" s="24">
        <v>2362</v>
      </c>
      <c r="AB6" s="24">
        <f>'[1]2-ԸՆԴԱՄԵՆԸ ԾԱԽՍԵՐ'!$F$44</f>
        <v>3257.6000000000004</v>
      </c>
      <c r="AC6" s="24">
        <f>'[1]2-ԸՆԴԱՄԵՆԸ ԾԱԽՍԵՐ'!$F$45</f>
        <v>6000</v>
      </c>
      <c r="AD6" s="24">
        <v>350</v>
      </c>
      <c r="AE6" s="24">
        <f>'[1]2-ԸՆԴԱՄԵՆԸ ԾԱԽՍԵՐ'!$F$47</f>
        <v>500</v>
      </c>
      <c r="AF6" s="24">
        <f>'[1]2-ԸՆԴԱՄԵՆԸ ԾԱԽՍԵՐ'!$F$48</f>
        <v>355</v>
      </c>
      <c r="AG6" s="24">
        <v>500</v>
      </c>
      <c r="AH6" s="24">
        <f>'[1]2-ԸՆԴԱՄԵՆԸ ԾԱԽՍԵՐ'!$F$51</f>
        <v>1947.4</v>
      </c>
      <c r="AI6" s="24">
        <f>'[1]2-ԸՆԴԱՄԵՆԸ ԾԱԽՍԵՐ'!$F$55</f>
        <v>3991.0000000000005</v>
      </c>
      <c r="AJ6" s="24">
        <f>'[1]2-ԸՆԴԱՄԵՆԸ ԾԱԽՍԵՐ'!$F$60</f>
        <v>10058.6</v>
      </c>
      <c r="AK6" s="24">
        <f>'[1]2-ԸՆԴԱՄԵՆԸ ԾԱԽՍԵՐ'!$F$62</f>
        <v>2031.4</v>
      </c>
      <c r="AL6" s="24">
        <f>'[1]2-ԸՆԴԱՄԵՆԸ ԾԱԽՍԵՐ'!$F$72</f>
        <v>183.89279999999999</v>
      </c>
      <c r="AM6" s="31">
        <f>SUM(AN6:BI6)</f>
        <v>721809.04181782878</v>
      </c>
      <c r="AN6" s="24">
        <f>'[1]2-ԸՆԴԱՄԵՆԸ ԾԱԽՍԵՐ'!$G$20</f>
        <v>436517.24475535547</v>
      </c>
      <c r="AO6" s="24">
        <f>'[1]2-ԸՆԴԱՄԵՆԸ ԾԱԽՍԵՐ'!$G$21</f>
        <v>117186.03622799997</v>
      </c>
      <c r="AP6" s="24">
        <f>'[1]2-ԸՆԴԱՄԵՆԸ ԾԱԽՍԵՐ'!$G$22</f>
        <v>29292.067893333326</v>
      </c>
      <c r="AQ6" s="24">
        <f>'[1]2-ԸՆԴԱՄԵՆԸ ԾԱԽՍԵՐ'!$G$24</f>
        <v>19823.05586914</v>
      </c>
      <c r="AR6" s="24">
        <f>'[1]2-ԸՆԴԱՄԵՆԸ ԾԱԽՍԵՐ'!$G$29</f>
        <v>3408.8</v>
      </c>
      <c r="AS6" s="24">
        <f>'[1]2-ԸՆԴԱՄԵՆԸ ԾԱԽՍԵՐ'!$G$33</f>
        <v>8130.9758719999963</v>
      </c>
      <c r="AT6" s="24">
        <f>'[1]2-ԸՆԴԱՄԵՆԸ ԾԱԽՍԵՐ'!$G$34</f>
        <v>360</v>
      </c>
      <c r="AU6" s="24">
        <f>'[1]2-ԸՆԴԱՄԵՆԸ ԾԱԽՍԵՐ'!$G$39</f>
        <v>67762</v>
      </c>
      <c r="AV6" s="24">
        <f>'[1]2-ԸՆԴԱՄԵՆԸ ԾԱԽՍԵՐ'!$G$42</f>
        <v>2192</v>
      </c>
      <c r="AW6" s="24">
        <f>'[1]2-ԸՆԴԱՄԵՆԸ ԾԱԽՍԵՐ'!$G$43</f>
        <v>3069</v>
      </c>
      <c r="AX6" s="24">
        <f>'[1]2-ԸՆԴԱՄԵՆԸ ԾԱԽՍԵՐ'!$G$44</f>
        <v>3257.6000000000004</v>
      </c>
      <c r="AY6" s="24">
        <f>'[1]2-ԸՆԴԱՄԵՆԸ ԾԱԽՍԵՐ'!$G$45</f>
        <v>6000</v>
      </c>
      <c r="AZ6" s="24">
        <f>'[1]2-ԸՆԴԱՄԵՆԸ ԾԱԽՍԵՐ'!$G$46</f>
        <v>348.6</v>
      </c>
      <c r="BA6" s="24">
        <f>'[1]2-ԸՆԴԱՄԵՆԸ ԾԱԽՍԵՐ'!$G$47</f>
        <v>500</v>
      </c>
      <c r="BB6" s="24">
        <f>'[1]2-ԸՆԴԱՄԵՆԸ ԾԱԽՍԵՐ'!$G$48</f>
        <v>1105</v>
      </c>
      <c r="BC6" s="24">
        <f>'[1]2-ԸՆԴԱՄԵՆԸ ԾԱԽՍԵՐ'!$G$50</f>
        <v>950</v>
      </c>
      <c r="BD6" s="24">
        <f>'[1]2-ԸՆԴԱՄԵՆԸ ԾԱԽՍԵՐ'!$G$51</f>
        <v>2147.4</v>
      </c>
      <c r="BE6" s="24">
        <f>'[1]2-ԸՆԴԱՄԵՆԸ ԾԱԽՍԵՐ'!$G$55</f>
        <v>3991.0000000000005</v>
      </c>
      <c r="BF6" s="24">
        <f>'[1]2-ԸՆԴԱՄԵՆԸ ԾԱԽՍԵՐ'!$G$59</f>
        <v>195</v>
      </c>
      <c r="BG6" s="24">
        <f>'[1]2-ԸՆԴԱՄԵՆԸ ԾԱԽՍԵՐ'!$G$60</f>
        <v>10058.6</v>
      </c>
      <c r="BH6" s="24">
        <f>'[1]2-ԸՆԴԱՄԵՆԸ ԾԱԽՍԵՐ'!$G$62</f>
        <v>4465.8500000000013</v>
      </c>
      <c r="BI6" s="24">
        <f>'[1]2-ԸՆԴԱՄԵՆԸ ԾԱԽՍԵՐ'!$G$72</f>
        <v>1048.8112000000001</v>
      </c>
      <c r="BJ6" s="31">
        <f>SUM(BK6:CF6)</f>
        <v>732358.88382875489</v>
      </c>
      <c r="BK6" s="24">
        <f>'[1]2-ԸՆԴԱՄԵՆԸ ԾԱԽՍԵՐ'!$K$20</f>
        <v>444748.16118805931</v>
      </c>
      <c r="BL6" s="24">
        <f>'[1]2-ԸՆԴԱՄԵՆԸ ԾԱԽՍԵՐ'!$K$21</f>
        <v>119376.39460800003</v>
      </c>
      <c r="BM6" s="24">
        <f>'[1]2-ԸՆԴԱՄԵՆԸ ԾԱԽՍԵՐ'!$K$22</f>
        <v>30270.64629155556</v>
      </c>
      <c r="BN6" s="24">
        <f>'[1]2-ԸՆԴԱՄԵՆԸ ԾԱԽՍԵՐ'!$K$24</f>
        <v>19823.05586914</v>
      </c>
      <c r="BO6" s="24">
        <f>'[1]2-ԸՆԴԱՄԵՆԸ ԾԱԽՍԵՐ'!$G$29</f>
        <v>3408.8</v>
      </c>
      <c r="BP6" s="24">
        <f>'[1]2-ԸՆԴԱՄԵՆԸ ԾԱԽՍԵՐ'!$G$33</f>
        <v>8130.9758719999963</v>
      </c>
      <c r="BQ6" s="24">
        <f>'[1]2-ԸՆԴԱՄԵՆԸ ԾԱԽՍԵՐ'!$G$34</f>
        <v>360</v>
      </c>
      <c r="BR6" s="24">
        <f>'[1]2-ԸՆԴԱՄԵՆԸ ԾԱԽՍԵՐ'!$G$39</f>
        <v>67762</v>
      </c>
      <c r="BS6" s="24">
        <f>'[1]2-ԸՆԴԱՄԵՆԸ ԾԱԽՍԵՐ'!$G$42</f>
        <v>2192</v>
      </c>
      <c r="BT6" s="24">
        <f>'[1]2-ԸՆԴԱՄԵՆԸ ԾԱԽՍԵՐ'!$K$43</f>
        <v>3069</v>
      </c>
      <c r="BU6" s="24">
        <f>'[1]2-ԸՆԴԱՄԵՆԸ ԾԱԽՍԵՐ'!$G$44</f>
        <v>3257.6000000000004</v>
      </c>
      <c r="BV6" s="24">
        <f>'[1]2-ԸՆԴԱՄԵՆԸ ԾԱԽՍԵՐ'!$G$45</f>
        <v>6000</v>
      </c>
      <c r="BW6" s="24">
        <f>'[1]2-ԸՆԴԱՄԵՆԸ ԾԱԽՍԵՐ'!$G$46</f>
        <v>348.6</v>
      </c>
      <c r="BX6" s="24">
        <f>'[1]2-ԸՆԴԱՄԵՆԸ ԾԱԽՍԵՐ'!$G$47</f>
        <v>500</v>
      </c>
      <c r="BY6" s="24">
        <f>'[1]2-ԸՆԴԱՄԵՆԸ ԾԱԽՍԵՐ'!$G$48</f>
        <v>1105</v>
      </c>
      <c r="BZ6" s="24">
        <v>500</v>
      </c>
      <c r="CA6" s="24">
        <f>'[1]2-ԸՆԴԱՄԵՆԸ ԾԱԽՍԵՐ'!$G$51</f>
        <v>2147.4</v>
      </c>
      <c r="CB6" s="24">
        <f>'[1]2-ԸՆԴԱՄԵՆԸ ԾԱԽՍԵՐ'!$G$55</f>
        <v>3991.0000000000005</v>
      </c>
      <c r="CC6" s="24">
        <f>'[1]2-ԸՆԴԱՄԵՆԸ ԾԱԽՍԵՐ'!$G$59</f>
        <v>195</v>
      </c>
      <c r="CD6" s="24">
        <f>'[1]2-ԸՆԴԱՄԵՆԸ ԾԱԽՍԵՐ'!$G$60</f>
        <v>10058.6</v>
      </c>
      <c r="CE6" s="24">
        <f>'[1]2-ԸՆԴԱՄԵՆԸ ԾԱԽՍԵՐ'!$G$62</f>
        <v>4465.8500000000013</v>
      </c>
      <c r="CF6" s="24">
        <v>648.79999999999995</v>
      </c>
      <c r="CG6" s="31">
        <f>SUM(CH6:DC6)</f>
        <v>744951.9172838201</v>
      </c>
      <c r="CH6" s="24">
        <f>'[1]2-ԸՆԴԱՄԵՆԸ ԾԱԽՍԵՐ'!$L$20</f>
        <v>454032.49735715432</v>
      </c>
      <c r="CI6" s="24">
        <f>'[1]2-ԸՆԴԱՄԵՆԸ ԾԱԽՍԵՐ'!$L$21</f>
        <v>121859.68043399998</v>
      </c>
      <c r="CJ6" s="24">
        <f>'[1]2-ԸՆԴԱՄԵՆԸ ԾԱԽՍԵՐ'!$L$22</f>
        <v>31096.04655152592</v>
      </c>
      <c r="CK6" s="24">
        <f>'[1]2-ԸՆԴԱՄԵՆԸ ԾԱԽՍԵՐ'!$G$24</f>
        <v>19823.05586914</v>
      </c>
      <c r="CL6" s="24">
        <f>'[1]2-ԸՆԴԱՄԵՆԸ ԾԱԽՍԵՐ'!$G$29</f>
        <v>3408.8</v>
      </c>
      <c r="CM6" s="24">
        <f>'[1]2-ԸՆԴԱՄԵՆԸ ԾԱԽՍԵՐ'!$G$33</f>
        <v>8130.9758719999963</v>
      </c>
      <c r="CN6" s="24">
        <f>'[1]2-ԸՆԴԱՄԵՆԸ ԾԱԽՍԵՐ'!$G$34</f>
        <v>360</v>
      </c>
      <c r="CO6" s="24">
        <f>'[1]2-ԸՆԴԱՄԵՆԸ ԾԱԽՍԵՐ'!$G$39</f>
        <v>67762</v>
      </c>
      <c r="CP6" s="24">
        <f>'[1]2-ԸՆԴԱՄԵՆԸ ԾԱԽՍԵՐ'!$G$42</f>
        <v>2192</v>
      </c>
      <c r="CQ6" s="24">
        <f>'[1]2-ԸՆԴԱՄԵՆԸ ԾԱԽՍԵՐ'!$L$43</f>
        <v>3069</v>
      </c>
      <c r="CR6" s="24">
        <f>'[1]2-ԸՆԴԱՄԵՆԸ ԾԱԽՍԵՐ'!$G$44</f>
        <v>3257.6000000000004</v>
      </c>
      <c r="CS6" s="24">
        <f>'[1]2-ԸՆԴԱՄԵՆԸ ԾԱԽՍԵՐ'!$G$45</f>
        <v>6000</v>
      </c>
      <c r="CT6" s="24">
        <f>'[1]2-ԸՆԴԱՄԵՆԸ ԾԱԽՍԵՐ'!$G$46</f>
        <v>348.6</v>
      </c>
      <c r="CU6" s="24">
        <f>'[1]2-ԸՆԴԱՄԵՆԸ ԾԱԽՍԵՐ'!$G$47</f>
        <v>500</v>
      </c>
      <c r="CV6" s="24">
        <f>'[1]2-ԸՆԴԱՄԵՆԸ ԾԱԽՍԵՐ'!$G$48</f>
        <v>1105</v>
      </c>
      <c r="CW6" s="24">
        <v>500</v>
      </c>
      <c r="CX6" s="24">
        <f>'[1]2-ԸՆԴԱՄԵՆԸ ԾԱԽՍԵՐ'!$G$51</f>
        <v>2147.4</v>
      </c>
      <c r="CY6" s="24">
        <f>'[1]2-ԸՆԴԱՄԵՆԸ ԾԱԽՍԵՐ'!$G$55</f>
        <v>3991.0000000000005</v>
      </c>
      <c r="CZ6" s="24">
        <f>'[1]2-ԸՆԴԱՄԵՆԸ ԾԱԽՍԵՐ'!$G$59</f>
        <v>195</v>
      </c>
      <c r="DA6" s="24">
        <f>'[1]2-ԸՆԴԱՄԵՆԸ ԾԱԽՍԵՐ'!$G$60</f>
        <v>10058.6</v>
      </c>
      <c r="DB6" s="24">
        <f>'[1]2-ԸՆԴԱՄԵՆԸ ԾԱԽՍԵՐ'!$G$62</f>
        <v>4465.8500000000013</v>
      </c>
      <c r="DC6" s="24">
        <f>'[1]2-ԸՆԴԱՄԵՆԸ ԾԱԽՍԵՐ'!$L$72</f>
        <v>648.81119999999999</v>
      </c>
    </row>
    <row r="7" spans="1:107" hidden="1" x14ac:dyDescent="0.25">
      <c r="A7" s="35" t="s">
        <v>10</v>
      </c>
      <c r="B7" s="35"/>
      <c r="C7" s="4" t="s">
        <v>11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5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6"/>
      <c r="AO7" s="6"/>
      <c r="AP7" s="6"/>
      <c r="AQ7" s="6"/>
      <c r="AR7" s="6"/>
      <c r="AS7" s="6"/>
      <c r="AT7" s="6"/>
      <c r="AU7" s="6"/>
      <c r="AV7" s="6"/>
      <c r="AW7" s="30"/>
      <c r="AX7" s="6"/>
      <c r="AY7" s="6"/>
      <c r="AZ7" s="6"/>
      <c r="BA7" s="6"/>
      <c r="BB7" s="6"/>
      <c r="BC7" s="6"/>
      <c r="BD7" s="6"/>
      <c r="BE7" s="6"/>
      <c r="BF7" s="6"/>
      <c r="BG7" s="6"/>
      <c r="BH7" s="5"/>
      <c r="BI7" s="5"/>
      <c r="BJ7" s="5"/>
      <c r="BK7" s="6"/>
      <c r="BL7" s="6"/>
      <c r="BM7" s="6"/>
      <c r="BN7" s="6"/>
      <c r="BO7" s="6"/>
      <c r="BP7" s="6"/>
      <c r="BQ7" s="6"/>
      <c r="BR7" s="6"/>
      <c r="BS7" s="6"/>
      <c r="BT7" s="30"/>
      <c r="BU7" s="6"/>
      <c r="BV7" s="6"/>
      <c r="BW7" s="6"/>
      <c r="BX7" s="6"/>
      <c r="BY7" s="6"/>
      <c r="BZ7" s="6"/>
      <c r="CA7" s="6"/>
      <c r="CB7" s="6"/>
      <c r="CC7" s="6"/>
      <c r="CD7" s="5"/>
      <c r="CE7" s="5"/>
      <c r="CF7" s="5"/>
      <c r="CG7" s="5"/>
      <c r="CH7" s="5"/>
      <c r="CI7" s="5"/>
      <c r="CJ7" s="5"/>
      <c r="CQ7" s="30"/>
    </row>
    <row r="8" spans="1:107" ht="51" hidden="1" x14ac:dyDescent="0.25">
      <c r="A8" s="37"/>
      <c r="B8" s="4" t="s">
        <v>12</v>
      </c>
      <c r="C8" s="4" t="s">
        <v>13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5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6"/>
      <c r="AO8" s="6"/>
      <c r="AP8" s="6"/>
      <c r="AQ8" s="6"/>
      <c r="AR8" s="6"/>
      <c r="AS8" s="6"/>
      <c r="AT8" s="6"/>
      <c r="AU8" s="6"/>
      <c r="AV8" s="6"/>
      <c r="AW8" s="30"/>
      <c r="AX8" s="6"/>
      <c r="AY8" s="6"/>
      <c r="AZ8" s="6"/>
      <c r="BA8" s="6"/>
      <c r="BB8" s="6"/>
      <c r="BC8" s="6"/>
      <c r="BD8" s="6"/>
      <c r="BE8" s="6"/>
      <c r="BF8" s="6"/>
      <c r="BG8" s="6"/>
      <c r="BH8" s="5"/>
      <c r="BI8" s="5"/>
      <c r="BJ8" s="5"/>
      <c r="BK8" s="6"/>
      <c r="BL8" s="6"/>
      <c r="BM8" s="6"/>
      <c r="BN8" s="6"/>
      <c r="BO8" s="6"/>
      <c r="BP8" s="6"/>
      <c r="BQ8" s="6"/>
      <c r="BR8" s="6"/>
      <c r="BS8" s="6"/>
      <c r="BT8" s="30"/>
      <c r="BU8" s="6"/>
      <c r="BV8" s="6"/>
      <c r="BW8" s="6"/>
      <c r="BX8" s="6"/>
      <c r="BY8" s="6"/>
      <c r="BZ8" s="6"/>
      <c r="CA8" s="6"/>
      <c r="CB8" s="6"/>
      <c r="CC8" s="6"/>
      <c r="CD8" s="5"/>
      <c r="CE8" s="5"/>
      <c r="CF8" s="5"/>
      <c r="CG8" s="5"/>
      <c r="CH8" s="5"/>
      <c r="CI8" s="5"/>
      <c r="CJ8" s="5"/>
      <c r="CQ8" s="30"/>
    </row>
    <row r="9" spans="1:107" hidden="1" x14ac:dyDescent="0.25">
      <c r="A9" s="37"/>
      <c r="B9" s="4" t="s">
        <v>14</v>
      </c>
      <c r="C9" s="4" t="s">
        <v>15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6"/>
      <c r="R9" s="5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5"/>
      <c r="AN9" s="6"/>
      <c r="AO9" s="6"/>
      <c r="AP9" s="6"/>
      <c r="AQ9" s="6"/>
      <c r="AR9" s="6"/>
      <c r="AS9" s="6"/>
      <c r="AT9" s="6"/>
      <c r="AU9" s="6"/>
      <c r="AV9" s="6"/>
      <c r="AW9" s="30"/>
      <c r="AX9" s="6"/>
      <c r="AY9" s="6"/>
      <c r="AZ9" s="6"/>
      <c r="BA9" s="6"/>
      <c r="BB9" s="6"/>
      <c r="BC9" s="6"/>
      <c r="BD9" s="6"/>
      <c r="BE9" s="6"/>
      <c r="BF9" s="6"/>
      <c r="BG9" s="6"/>
      <c r="BH9" s="5"/>
      <c r="BI9" s="5"/>
      <c r="BJ9" s="5"/>
      <c r="BK9" s="6"/>
      <c r="BL9" s="6"/>
      <c r="BM9" s="6"/>
      <c r="BN9" s="6"/>
      <c r="BO9" s="6"/>
      <c r="BP9" s="6"/>
      <c r="BQ9" s="6"/>
      <c r="BR9" s="6"/>
      <c r="BS9" s="6"/>
      <c r="BT9" s="30"/>
      <c r="BU9" s="6"/>
      <c r="BV9" s="6"/>
      <c r="BW9" s="6"/>
      <c r="BX9" s="6"/>
      <c r="BY9" s="6"/>
      <c r="BZ9" s="6"/>
      <c r="CA9" s="6"/>
      <c r="CB9" s="6"/>
      <c r="CC9" s="6"/>
      <c r="CD9" s="5"/>
      <c r="CE9" s="5"/>
      <c r="CF9" s="5"/>
      <c r="CG9" s="5"/>
      <c r="CH9" s="5"/>
      <c r="CI9" s="5"/>
      <c r="CJ9" s="5"/>
      <c r="CQ9" s="30"/>
    </row>
    <row r="10" spans="1:107" hidden="1" x14ac:dyDescent="0.25">
      <c r="A10" s="35" t="s">
        <v>16</v>
      </c>
      <c r="B10" s="35"/>
      <c r="C10" s="3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6"/>
      <c r="R10" s="5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5"/>
      <c r="AN10" s="6"/>
      <c r="AO10" s="6"/>
      <c r="AP10" s="6"/>
      <c r="AQ10" s="6"/>
      <c r="AR10" s="6"/>
      <c r="AS10" s="6"/>
      <c r="AT10" s="6"/>
      <c r="AU10" s="6"/>
      <c r="AV10" s="6"/>
      <c r="AW10" s="30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5"/>
      <c r="BI10" s="5"/>
      <c r="BJ10" s="5"/>
      <c r="BK10" s="6"/>
      <c r="BL10" s="6"/>
      <c r="BM10" s="6"/>
      <c r="BN10" s="6"/>
      <c r="BO10" s="6"/>
      <c r="BP10" s="6"/>
      <c r="BQ10" s="6"/>
      <c r="BR10" s="6"/>
      <c r="BS10" s="6"/>
      <c r="BT10" s="30"/>
      <c r="BU10" s="6"/>
      <c r="BV10" s="6"/>
      <c r="BW10" s="6"/>
      <c r="BX10" s="6"/>
      <c r="BY10" s="6"/>
      <c r="BZ10" s="6"/>
      <c r="CA10" s="6"/>
      <c r="CB10" s="6"/>
      <c r="CC10" s="6"/>
      <c r="CD10" s="5"/>
      <c r="CE10" s="5"/>
      <c r="CF10" s="5"/>
      <c r="CG10" s="5"/>
      <c r="CH10" s="5"/>
      <c r="CI10" s="5"/>
      <c r="CJ10" s="5"/>
      <c r="CQ10" s="30"/>
    </row>
    <row r="11" spans="1:107" x14ac:dyDescent="0.25">
      <c r="A11" s="2"/>
    </row>
    <row r="14" spans="1:107" x14ac:dyDescent="0.25">
      <c r="A14" s="3"/>
    </row>
  </sheetData>
  <mergeCells count="115">
    <mergeCell ref="DA3:DA4"/>
    <mergeCell ref="DB3:DB4"/>
    <mergeCell ref="DC3:DC4"/>
    <mergeCell ref="CG2:DC2"/>
    <mergeCell ref="CV3:CV4"/>
    <mergeCell ref="CW3:CW4"/>
    <mergeCell ref="CX3:CX4"/>
    <mergeCell ref="CY3:CY4"/>
    <mergeCell ref="CZ3:CZ4"/>
    <mergeCell ref="CP3:CP4"/>
    <mergeCell ref="CR3:CR4"/>
    <mergeCell ref="CS3:CS4"/>
    <mergeCell ref="CT3:CT4"/>
    <mergeCell ref="CU3:CU4"/>
    <mergeCell ref="CK3:CK4"/>
    <mergeCell ref="CL3:CL4"/>
    <mergeCell ref="CM3:CM4"/>
    <mergeCell ref="CN3:CN4"/>
    <mergeCell ref="CO3:CO4"/>
    <mergeCell ref="CJ3:CJ4"/>
    <mergeCell ref="CG3:CG4"/>
    <mergeCell ref="CH3:CH4"/>
    <mergeCell ref="CI3:CI4"/>
    <mergeCell ref="CQ3:CQ4"/>
    <mergeCell ref="BY3:BY4"/>
    <mergeCell ref="BZ3:BZ4"/>
    <mergeCell ref="CA3:CA4"/>
    <mergeCell ref="CB3:CB4"/>
    <mergeCell ref="CC3:CC4"/>
    <mergeCell ref="BS3:BS4"/>
    <mergeCell ref="BU3:BU4"/>
    <mergeCell ref="BV3:BV4"/>
    <mergeCell ref="BW3:BW4"/>
    <mergeCell ref="BX3:BX4"/>
    <mergeCell ref="BT3:BT4"/>
    <mergeCell ref="BN3:BN4"/>
    <mergeCell ref="BO3:BO4"/>
    <mergeCell ref="BP3:BP4"/>
    <mergeCell ref="BQ3:BQ4"/>
    <mergeCell ref="BR3:BR4"/>
    <mergeCell ref="BG3:BG4"/>
    <mergeCell ref="BF3:BF4"/>
    <mergeCell ref="BK3:BK4"/>
    <mergeCell ref="BL3:BL4"/>
    <mergeCell ref="BM3:BM4"/>
    <mergeCell ref="BA3:BA4"/>
    <mergeCell ref="BB3:BB4"/>
    <mergeCell ref="BC3:BC4"/>
    <mergeCell ref="BD3:BD4"/>
    <mergeCell ref="BE3:BE4"/>
    <mergeCell ref="AU3:AU4"/>
    <mergeCell ref="AV3:AV4"/>
    <mergeCell ref="AX3:AX4"/>
    <mergeCell ref="AY3:AY4"/>
    <mergeCell ref="AZ3:AZ4"/>
    <mergeCell ref="AW3:AW4"/>
    <mergeCell ref="AP3:AP4"/>
    <mergeCell ref="AQ3:AQ4"/>
    <mergeCell ref="AR3:AR4"/>
    <mergeCell ref="AS3:AS4"/>
    <mergeCell ref="AT3:AT4"/>
    <mergeCell ref="AI3:AI4"/>
    <mergeCell ref="AJ3:AJ4"/>
    <mergeCell ref="AK3:AK4"/>
    <mergeCell ref="AL3:AL4"/>
    <mergeCell ref="AN3:AN4"/>
    <mergeCell ref="AO3:AO4"/>
    <mergeCell ref="AM3:AM4"/>
    <mergeCell ref="Z3:Z4"/>
    <mergeCell ref="AA3:AA4"/>
    <mergeCell ref="AC3:AC4"/>
    <mergeCell ref="AE3:AE4"/>
    <mergeCell ref="AH3:AH4"/>
    <mergeCell ref="AB3:AB4"/>
    <mergeCell ref="AD3:AD4"/>
    <mergeCell ref="AF3:AF4"/>
    <mergeCell ref="AG3:AG4"/>
    <mergeCell ref="S3:S4"/>
    <mergeCell ref="T3:T4"/>
    <mergeCell ref="U3:U4"/>
    <mergeCell ref="X3:X4"/>
    <mergeCell ref="Y3:Y4"/>
    <mergeCell ref="V3:V4"/>
    <mergeCell ref="W3:W4"/>
    <mergeCell ref="D3:D4"/>
    <mergeCell ref="E3:E4"/>
    <mergeCell ref="O3:O4"/>
    <mergeCell ref="R3:R4"/>
    <mergeCell ref="K3:K4"/>
    <mergeCell ref="L3:L4"/>
    <mergeCell ref="M3:M4"/>
    <mergeCell ref="D2:Q2"/>
    <mergeCell ref="R2:AL2"/>
    <mergeCell ref="AM2:BI2"/>
    <mergeCell ref="BJ2:CF2"/>
    <mergeCell ref="BH3:BH4"/>
    <mergeCell ref="BI3:BI4"/>
    <mergeCell ref="A10:C10"/>
    <mergeCell ref="F3:F4"/>
    <mergeCell ref="G3:G4"/>
    <mergeCell ref="H3:H4"/>
    <mergeCell ref="A2:B4"/>
    <mergeCell ref="C2:C4"/>
    <mergeCell ref="N3:N4"/>
    <mergeCell ref="A5:B5"/>
    <mergeCell ref="A7:B7"/>
    <mergeCell ref="A8:A9"/>
    <mergeCell ref="CD3:CD4"/>
    <mergeCell ref="CE3:CE4"/>
    <mergeCell ref="CF3:CF4"/>
    <mergeCell ref="BJ3:BJ4"/>
    <mergeCell ref="P3:P4"/>
    <mergeCell ref="Q3:Q4"/>
    <mergeCell ref="I3:I4"/>
    <mergeCell ref="J3:J4"/>
  </mergeCells>
  <pageMargins left="0.19685039370078741" right="0.11811023622047245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5" sqref="K5"/>
    </sheetView>
  </sheetViews>
  <sheetFormatPr defaultRowHeight="15" x14ac:dyDescent="0.25"/>
  <cols>
    <col min="1" max="1" width="5.28515625" customWidth="1"/>
    <col min="2" max="2" width="6.140625" customWidth="1"/>
    <col min="3" max="3" width="22.28515625" customWidth="1"/>
    <col min="7" max="7" width="9.5703125" bestFit="1" customWidth="1"/>
    <col min="8" max="8" width="10.7109375" bestFit="1" customWidth="1"/>
    <col min="9" max="9" width="9.85546875" bestFit="1" customWidth="1"/>
    <col min="10" max="10" width="9.7109375" bestFit="1" customWidth="1"/>
    <col min="11" max="11" width="10.42578125" bestFit="1" customWidth="1"/>
  </cols>
  <sheetData>
    <row r="1" spans="1:11" ht="51.75" customHeight="1" x14ac:dyDescent="0.25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35.25" customHeight="1" x14ac:dyDescent="0.25">
      <c r="A2" s="32" t="s">
        <v>1</v>
      </c>
      <c r="B2" s="32"/>
      <c r="C2" s="32" t="s">
        <v>2</v>
      </c>
      <c r="D2" s="43" t="s">
        <v>18</v>
      </c>
      <c r="E2" s="43"/>
      <c r="F2" s="43"/>
      <c r="G2" s="32" t="s">
        <v>3</v>
      </c>
      <c r="H2" s="32" t="s">
        <v>4</v>
      </c>
      <c r="I2" s="32" t="s">
        <v>19</v>
      </c>
      <c r="J2" s="32" t="s">
        <v>6</v>
      </c>
      <c r="K2" s="32" t="s">
        <v>7</v>
      </c>
    </row>
    <row r="3" spans="1:11" x14ac:dyDescent="0.25">
      <c r="A3" s="32"/>
      <c r="B3" s="32"/>
      <c r="C3" s="32"/>
      <c r="D3" s="7" t="s">
        <v>20</v>
      </c>
      <c r="E3" s="7" t="s">
        <v>21</v>
      </c>
      <c r="F3" s="7" t="s">
        <v>22</v>
      </c>
      <c r="G3" s="32"/>
      <c r="H3" s="32"/>
      <c r="I3" s="32"/>
      <c r="J3" s="32"/>
      <c r="K3" s="32"/>
    </row>
    <row r="4" spans="1:11" ht="38.25" customHeight="1" x14ac:dyDescent="0.25">
      <c r="A4" s="35">
        <v>1203</v>
      </c>
      <c r="B4" s="35"/>
      <c r="C4" s="4" t="s">
        <v>52</v>
      </c>
      <c r="D4" s="7" t="s">
        <v>23</v>
      </c>
      <c r="E4" s="7" t="s">
        <v>23</v>
      </c>
      <c r="F4" s="7" t="s">
        <v>23</v>
      </c>
      <c r="G4" s="24">
        <f>G5</f>
        <v>198280.1</v>
      </c>
      <c r="H4" s="24">
        <f t="shared" ref="H4:K4" si="0">H5</f>
        <v>659793.19280000008</v>
      </c>
      <c r="I4" s="24">
        <f t="shared" si="0"/>
        <v>721809.04181782878</v>
      </c>
      <c r="J4" s="24">
        <f t="shared" si="0"/>
        <v>732358.88382875489</v>
      </c>
      <c r="K4" s="24">
        <f t="shared" si="0"/>
        <v>744951.9172838201</v>
      </c>
    </row>
    <row r="5" spans="1:11" ht="97.5" customHeight="1" x14ac:dyDescent="0.25">
      <c r="A5" s="6"/>
      <c r="B5" s="4">
        <v>11001</v>
      </c>
      <c r="C5" s="4" t="s">
        <v>55</v>
      </c>
      <c r="D5" s="25" t="s">
        <v>62</v>
      </c>
      <c r="E5" s="25" t="s">
        <v>62</v>
      </c>
      <c r="F5" s="25" t="s">
        <v>62</v>
      </c>
      <c r="G5" s="24">
        <f>'հավելված 4'!D5</f>
        <v>198280.1</v>
      </c>
      <c r="H5" s="24">
        <f>'հավելված 4'!R5</f>
        <v>659793.19280000008</v>
      </c>
      <c r="I5" s="24">
        <f>'հավելված 4'!AM5</f>
        <v>721809.04181782878</v>
      </c>
      <c r="J5" s="24">
        <f>'հավելված 4'!BJ5</f>
        <v>732358.88382875489</v>
      </c>
      <c r="K5" s="24">
        <f>'հավելված 4'!CG5</f>
        <v>744951.9172838201</v>
      </c>
    </row>
    <row r="6" spans="1:11" s="29" customFormat="1" ht="48.75" hidden="1" customHeight="1" x14ac:dyDescent="0.25">
      <c r="A6" s="40" t="s">
        <v>10</v>
      </c>
      <c r="B6" s="40"/>
      <c r="C6" s="26" t="s">
        <v>11</v>
      </c>
      <c r="D6" s="27" t="s">
        <v>23</v>
      </c>
      <c r="E6" s="27" t="s">
        <v>23</v>
      </c>
      <c r="F6" s="27" t="s">
        <v>23</v>
      </c>
      <c r="G6" s="28"/>
      <c r="H6" s="28"/>
      <c r="I6" s="28"/>
      <c r="J6" s="28"/>
      <c r="K6" s="28"/>
    </row>
    <row r="7" spans="1:11" s="29" customFormat="1" ht="63.75" hidden="1" x14ac:dyDescent="0.25">
      <c r="A7" s="42"/>
      <c r="B7" s="26" t="s">
        <v>12</v>
      </c>
      <c r="C7" s="26" t="s">
        <v>13</v>
      </c>
      <c r="D7" s="26"/>
      <c r="E7" s="26"/>
      <c r="F7" s="26"/>
      <c r="G7" s="28"/>
      <c r="H7" s="28"/>
      <c r="I7" s="28"/>
      <c r="J7" s="28"/>
      <c r="K7" s="28"/>
    </row>
    <row r="8" spans="1:11" s="29" customFormat="1" hidden="1" x14ac:dyDescent="0.25">
      <c r="A8" s="42"/>
      <c r="B8" s="26" t="s">
        <v>14</v>
      </c>
      <c r="C8" s="26" t="s">
        <v>15</v>
      </c>
      <c r="D8" s="26"/>
      <c r="E8" s="26"/>
      <c r="F8" s="26"/>
      <c r="G8" s="28"/>
      <c r="H8" s="28"/>
      <c r="I8" s="28"/>
      <c r="J8" s="28"/>
      <c r="K8" s="28"/>
    </row>
    <row r="9" spans="1:11" s="29" customFormat="1" hidden="1" x14ac:dyDescent="0.25">
      <c r="A9" s="40" t="s">
        <v>16</v>
      </c>
      <c r="B9" s="40"/>
      <c r="C9" s="40"/>
      <c r="D9" s="26"/>
      <c r="E9" s="26"/>
      <c r="F9" s="26"/>
      <c r="G9" s="28"/>
      <c r="H9" s="28"/>
      <c r="I9" s="28"/>
      <c r="J9" s="28"/>
      <c r="K9" s="28"/>
    </row>
    <row r="12" spans="1:11" x14ac:dyDescent="0.25">
      <c r="A12" s="3"/>
    </row>
  </sheetData>
  <mergeCells count="13">
    <mergeCell ref="A9:C9"/>
    <mergeCell ref="A1:K1"/>
    <mergeCell ref="J2:J3"/>
    <mergeCell ref="K2:K3"/>
    <mergeCell ref="A4:B4"/>
    <mergeCell ref="A6:B6"/>
    <mergeCell ref="A7:A8"/>
    <mergeCell ref="A2:B3"/>
    <mergeCell ref="C2:C3"/>
    <mergeCell ref="D2:F2"/>
    <mergeCell ref="G2:G3"/>
    <mergeCell ref="H2:H3"/>
    <mergeCell ref="I2:I3"/>
  </mergeCells>
  <hyperlinks>
    <hyperlink ref="D2" location="_ftn1" display="_ftn1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115" zoomScaleNormal="115" workbookViewId="0">
      <selection activeCell="E13" sqref="E13"/>
    </sheetView>
  </sheetViews>
  <sheetFormatPr defaultRowHeight="15" x14ac:dyDescent="0.25"/>
  <cols>
    <col min="1" max="1" width="4.5703125" customWidth="1"/>
    <col min="2" max="2" width="6" customWidth="1"/>
    <col min="3" max="3" width="22.140625" customWidth="1"/>
    <col min="4" max="5" width="9.7109375" bestFit="1" customWidth="1"/>
    <col min="6" max="7" width="0" hidden="1" customWidth="1"/>
    <col min="8" max="9" width="10.140625" bestFit="1" customWidth="1"/>
    <col min="10" max="11" width="0" hidden="1" customWidth="1"/>
    <col min="12" max="13" width="10" bestFit="1" customWidth="1"/>
    <col min="14" max="15" width="0" hidden="1" customWidth="1"/>
    <col min="16" max="17" width="9.85546875" bestFit="1" customWidth="1"/>
    <col min="18" max="19" width="0" hidden="1" customWidth="1"/>
    <col min="20" max="21" width="10" bestFit="1" customWidth="1"/>
    <col min="22" max="23" width="0" hidden="1" customWidth="1"/>
  </cols>
  <sheetData>
    <row r="1" spans="1:23" ht="17.25" x14ac:dyDescent="0.25">
      <c r="A1" s="1" t="s">
        <v>24</v>
      </c>
    </row>
    <row r="2" spans="1:23" ht="32.25" customHeight="1" x14ac:dyDescent="0.25">
      <c r="A2" s="32" t="s">
        <v>1</v>
      </c>
      <c r="B2" s="32"/>
      <c r="C2" s="32" t="s">
        <v>2</v>
      </c>
      <c r="D2" s="32" t="s">
        <v>3</v>
      </c>
      <c r="E2" s="32"/>
      <c r="F2" s="32"/>
      <c r="G2" s="32"/>
      <c r="H2" s="32" t="s">
        <v>4</v>
      </c>
      <c r="I2" s="32"/>
      <c r="J2" s="32"/>
      <c r="K2" s="32"/>
      <c r="L2" s="32" t="s">
        <v>19</v>
      </c>
      <c r="M2" s="32"/>
      <c r="N2" s="32"/>
      <c r="O2" s="32"/>
      <c r="P2" s="32" t="s">
        <v>6</v>
      </c>
      <c r="Q2" s="32"/>
      <c r="R2" s="32"/>
      <c r="S2" s="32"/>
      <c r="T2" s="32" t="s">
        <v>7</v>
      </c>
      <c r="U2" s="32"/>
      <c r="V2" s="32"/>
      <c r="W2" s="32"/>
    </row>
    <row r="3" spans="1:23" ht="29.25" customHeight="1" x14ac:dyDescent="0.25">
      <c r="A3" s="32"/>
      <c r="B3" s="32"/>
      <c r="C3" s="32"/>
      <c r="D3" s="38" t="s">
        <v>8</v>
      </c>
      <c r="E3" s="44" t="s">
        <v>54</v>
      </c>
      <c r="F3" s="44" t="s">
        <v>25</v>
      </c>
      <c r="G3" s="44" t="s">
        <v>9</v>
      </c>
      <c r="H3" s="36" t="s">
        <v>8</v>
      </c>
      <c r="I3" s="44" t="s">
        <v>54</v>
      </c>
      <c r="J3" s="44" t="s">
        <v>25</v>
      </c>
      <c r="K3" s="44" t="s">
        <v>9</v>
      </c>
      <c r="L3" s="36" t="s">
        <v>8</v>
      </c>
      <c r="M3" s="44" t="s">
        <v>54</v>
      </c>
      <c r="N3" s="44" t="s">
        <v>25</v>
      </c>
      <c r="O3" s="44" t="s">
        <v>9</v>
      </c>
      <c r="P3" s="36" t="s">
        <v>8</v>
      </c>
      <c r="Q3" s="44" t="s">
        <v>54</v>
      </c>
      <c r="R3" s="44" t="s">
        <v>25</v>
      </c>
      <c r="S3" s="44" t="s">
        <v>9</v>
      </c>
      <c r="T3" s="36" t="s">
        <v>8</v>
      </c>
      <c r="U3" s="44" t="s">
        <v>54</v>
      </c>
      <c r="V3" s="44" t="s">
        <v>25</v>
      </c>
      <c r="W3" s="44" t="s">
        <v>9</v>
      </c>
    </row>
    <row r="4" spans="1:23" x14ac:dyDescent="0.25">
      <c r="A4" s="32"/>
      <c r="B4" s="32"/>
      <c r="C4" s="32"/>
      <c r="D4" s="38"/>
      <c r="E4" s="44"/>
      <c r="F4" s="44"/>
      <c r="G4" s="44"/>
      <c r="H4" s="36"/>
      <c r="I4" s="44"/>
      <c r="J4" s="44"/>
      <c r="K4" s="44"/>
      <c r="L4" s="36"/>
      <c r="M4" s="44"/>
      <c r="N4" s="44"/>
      <c r="O4" s="44"/>
      <c r="P4" s="36"/>
      <c r="Q4" s="44"/>
      <c r="R4" s="44"/>
      <c r="S4" s="44"/>
      <c r="T4" s="36"/>
      <c r="U4" s="44"/>
      <c r="V4" s="44"/>
      <c r="W4" s="44"/>
    </row>
    <row r="5" spans="1:23" ht="38.25" x14ac:dyDescent="0.25">
      <c r="A5" s="35">
        <v>1203</v>
      </c>
      <c r="B5" s="35"/>
      <c r="C5" s="4" t="s">
        <v>52</v>
      </c>
      <c r="D5" s="24">
        <f>D6</f>
        <v>198280.1</v>
      </c>
      <c r="E5" s="24"/>
      <c r="F5" s="24"/>
      <c r="G5" s="24"/>
      <c r="H5" s="24">
        <f>H6</f>
        <v>659793.19999999995</v>
      </c>
      <c r="I5" s="24"/>
      <c r="J5" s="24"/>
      <c r="K5" s="24"/>
      <c r="L5" s="24">
        <f>L6</f>
        <v>721809.04181782878</v>
      </c>
      <c r="M5" s="24"/>
      <c r="N5" s="24"/>
      <c r="O5" s="24"/>
      <c r="P5" s="24">
        <f>P6</f>
        <v>732358.88382875489</v>
      </c>
      <c r="Q5" s="24"/>
      <c r="R5" s="24"/>
      <c r="S5" s="24"/>
      <c r="T5" s="24">
        <f>T6</f>
        <v>744951.9172838201</v>
      </c>
      <c r="U5" s="24"/>
      <c r="V5" s="5"/>
      <c r="W5" s="5"/>
    </row>
    <row r="6" spans="1:23" ht="89.25" x14ac:dyDescent="0.25">
      <c r="A6" s="37"/>
      <c r="B6" s="4">
        <v>11001</v>
      </c>
      <c r="C6" s="4" t="s">
        <v>53</v>
      </c>
      <c r="D6" s="24">
        <v>198280.1</v>
      </c>
      <c r="E6" s="24"/>
      <c r="F6" s="24"/>
      <c r="G6" s="24"/>
      <c r="H6" s="24">
        <v>659793.19999999995</v>
      </c>
      <c r="I6" s="24"/>
      <c r="J6" s="24"/>
      <c r="K6" s="24"/>
      <c r="L6" s="24">
        <f>'հավելված 5'!I5</f>
        <v>721809.04181782878</v>
      </c>
      <c r="M6" s="24"/>
      <c r="N6" s="24"/>
      <c r="O6" s="24"/>
      <c r="P6" s="24">
        <f>'հավելված 5'!J5</f>
        <v>732358.88382875489</v>
      </c>
      <c r="Q6" s="24"/>
      <c r="R6" s="24"/>
      <c r="S6" s="24"/>
      <c r="T6" s="24">
        <f>'հավելված 5'!K5</f>
        <v>744951.9172838201</v>
      </c>
      <c r="U6" s="24"/>
      <c r="V6" s="5"/>
      <c r="W6" s="5"/>
    </row>
    <row r="7" spans="1:23" hidden="1" x14ac:dyDescent="0.25">
      <c r="A7" s="37"/>
      <c r="B7" s="4" t="s">
        <v>14</v>
      </c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idden="1" x14ac:dyDescent="0.25">
      <c r="A8" s="35" t="s">
        <v>10</v>
      </c>
      <c r="B8" s="35"/>
      <c r="C8" s="4" t="s">
        <v>11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63.75" hidden="1" x14ac:dyDescent="0.25">
      <c r="A9" s="37"/>
      <c r="B9" s="4" t="s">
        <v>12</v>
      </c>
      <c r="C9" s="4" t="s">
        <v>13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idden="1" x14ac:dyDescent="0.25">
      <c r="A10" s="37"/>
      <c r="B10" s="4" t="s">
        <v>14</v>
      </c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3" spans="1:23" x14ac:dyDescent="0.25">
      <c r="A13" s="3"/>
    </row>
  </sheetData>
  <mergeCells count="31">
    <mergeCell ref="P2:S2"/>
    <mergeCell ref="M3:M4"/>
    <mergeCell ref="N3:N4"/>
    <mergeCell ref="I3:I4"/>
    <mergeCell ref="J3:J4"/>
    <mergeCell ref="K3:K4"/>
    <mergeCell ref="L3:L4"/>
    <mergeCell ref="D2:G2"/>
    <mergeCell ref="H2:K2"/>
    <mergeCell ref="L2:O2"/>
    <mergeCell ref="D3:D4"/>
    <mergeCell ref="E3:E4"/>
    <mergeCell ref="F3:F4"/>
    <mergeCell ref="G3:G4"/>
    <mergeCell ref="H3:H4"/>
    <mergeCell ref="W3:W4"/>
    <mergeCell ref="A5:B5"/>
    <mergeCell ref="A6:A7"/>
    <mergeCell ref="A8:B8"/>
    <mergeCell ref="A9:A10"/>
    <mergeCell ref="Q3:Q4"/>
    <mergeCell ref="R3:R4"/>
    <mergeCell ref="S3:S4"/>
    <mergeCell ref="T3:T4"/>
    <mergeCell ref="U3:U4"/>
    <mergeCell ref="V3:V4"/>
    <mergeCell ref="A2:B4"/>
    <mergeCell ref="C2:C4"/>
    <mergeCell ref="O3:O4"/>
    <mergeCell ref="P3:P4"/>
    <mergeCell ref="T2:W2"/>
  </mergeCells>
  <pageMargins left="0.37" right="0.17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L10" sqref="L10"/>
    </sheetView>
  </sheetViews>
  <sheetFormatPr defaultRowHeight="15" x14ac:dyDescent="0.25"/>
  <cols>
    <col min="6" max="6" width="10" bestFit="1" customWidth="1"/>
    <col min="7" max="7" width="9.85546875" bestFit="1" customWidth="1"/>
    <col min="8" max="8" width="10" bestFit="1" customWidth="1"/>
    <col min="15" max="15" width="10" bestFit="1" customWidth="1"/>
    <col min="16" max="16" width="9.85546875" bestFit="1" customWidth="1"/>
    <col min="17" max="17" width="10" bestFit="1" customWidth="1"/>
  </cols>
  <sheetData>
    <row r="1" spans="1:17" ht="17.25" x14ac:dyDescent="0.25">
      <c r="A1" s="1" t="s">
        <v>26</v>
      </c>
    </row>
    <row r="2" spans="1:17" ht="20.25" x14ac:dyDescent="0.25">
      <c r="A2" s="8"/>
    </row>
    <row r="3" spans="1:17" x14ac:dyDescent="0.25">
      <c r="A3" s="9" t="s">
        <v>27</v>
      </c>
    </row>
    <row r="4" spans="1:17" x14ac:dyDescent="0.25">
      <c r="O4" s="10" t="s">
        <v>28</v>
      </c>
    </row>
    <row r="5" spans="1:17" ht="44.25" customHeight="1" x14ac:dyDescent="0.25">
      <c r="A5" s="32" t="s">
        <v>1</v>
      </c>
      <c r="B5" s="32"/>
      <c r="C5" s="32" t="s">
        <v>29</v>
      </c>
      <c r="D5" s="32"/>
      <c r="E5" s="32"/>
      <c r="F5" s="43" t="s">
        <v>30</v>
      </c>
      <c r="G5" s="43"/>
      <c r="H5" s="43"/>
      <c r="I5" s="43" t="s">
        <v>31</v>
      </c>
      <c r="J5" s="43"/>
      <c r="K5" s="43"/>
      <c r="L5" s="32" t="s">
        <v>32</v>
      </c>
      <c r="M5" s="32"/>
      <c r="N5" s="32"/>
      <c r="O5" s="43" t="s">
        <v>34</v>
      </c>
      <c r="P5" s="43"/>
      <c r="Q5" s="43"/>
    </row>
    <row r="6" spans="1:17" x14ac:dyDescent="0.25">
      <c r="A6" s="32"/>
      <c r="B6" s="32"/>
      <c r="C6" s="32"/>
      <c r="D6" s="32"/>
      <c r="E6" s="32"/>
      <c r="F6" s="43"/>
      <c r="G6" s="43"/>
      <c r="H6" s="43"/>
      <c r="I6" s="43"/>
      <c r="J6" s="43"/>
      <c r="K6" s="43"/>
      <c r="L6" s="32" t="s">
        <v>33</v>
      </c>
      <c r="M6" s="32"/>
      <c r="N6" s="32"/>
      <c r="O6" s="43"/>
      <c r="P6" s="43"/>
      <c r="Q6" s="43"/>
    </row>
    <row r="7" spans="1:17" ht="25.5" x14ac:dyDescent="0.25">
      <c r="A7" s="7" t="s">
        <v>35</v>
      </c>
      <c r="B7" s="7" t="s">
        <v>36</v>
      </c>
      <c r="C7" s="32"/>
      <c r="D7" s="32"/>
      <c r="E7" s="32"/>
      <c r="F7" s="7" t="s">
        <v>37</v>
      </c>
      <c r="G7" s="7" t="s">
        <v>38</v>
      </c>
      <c r="H7" s="7" t="s">
        <v>39</v>
      </c>
      <c r="I7" s="7" t="s">
        <v>37</v>
      </c>
      <c r="J7" s="7" t="s">
        <v>38</v>
      </c>
      <c r="K7" s="7" t="s">
        <v>39</v>
      </c>
      <c r="L7" s="7" t="s">
        <v>37</v>
      </c>
      <c r="M7" s="7" t="s">
        <v>38</v>
      </c>
      <c r="N7" s="7" t="s">
        <v>39</v>
      </c>
      <c r="O7" s="7" t="s">
        <v>37</v>
      </c>
      <c r="P7" s="7" t="s">
        <v>38</v>
      </c>
      <c r="Q7" s="7" t="s">
        <v>39</v>
      </c>
    </row>
    <row r="8" spans="1:17" x14ac:dyDescent="0.25">
      <c r="A8" s="45" t="s">
        <v>40</v>
      </c>
      <c r="B8" s="45"/>
      <c r="C8" s="45"/>
      <c r="D8" s="45"/>
      <c r="E8" s="45"/>
      <c r="F8" s="45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ht="29.25" customHeight="1" x14ac:dyDescent="0.25">
      <c r="A9" s="4">
        <v>1203</v>
      </c>
      <c r="B9" s="4"/>
      <c r="C9" s="35" t="s">
        <v>52</v>
      </c>
      <c r="D9" s="35"/>
      <c r="E9" s="3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08" customHeight="1" x14ac:dyDescent="0.25">
      <c r="A10" s="4"/>
      <c r="B10" s="4">
        <v>11001</v>
      </c>
      <c r="C10" s="4"/>
      <c r="D10" s="35" t="s">
        <v>55</v>
      </c>
      <c r="E10" s="35"/>
      <c r="F10" s="24">
        <f>'հավելված 5'!I5</f>
        <v>721809.04181782878</v>
      </c>
      <c r="G10" s="24">
        <f>'հավելված 5'!J5</f>
        <v>732358.88382875489</v>
      </c>
      <c r="H10" s="24">
        <f>'հավելված 5'!K5</f>
        <v>744951.9172838201</v>
      </c>
      <c r="I10" s="24"/>
      <c r="J10" s="24"/>
      <c r="K10" s="24"/>
      <c r="L10" s="24"/>
      <c r="M10" s="24"/>
      <c r="N10" s="24"/>
      <c r="O10" s="24">
        <f>F10</f>
        <v>721809.04181782878</v>
      </c>
      <c r="P10" s="24">
        <f>G10</f>
        <v>732358.88382875489</v>
      </c>
      <c r="Q10" s="24">
        <f>H10</f>
        <v>744951.9172838201</v>
      </c>
    </row>
    <row r="11" spans="1:17" ht="25.5" hidden="1" customHeight="1" x14ac:dyDescent="0.25">
      <c r="A11" s="4"/>
      <c r="B11" s="4"/>
      <c r="C11" s="4"/>
      <c r="D11" s="35" t="s">
        <v>13</v>
      </c>
      <c r="E11" s="3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25.5" hidden="1" customHeight="1" x14ac:dyDescent="0.25">
      <c r="A12" s="45" t="s">
        <v>41</v>
      </c>
      <c r="B12" s="45"/>
      <c r="C12" s="45"/>
      <c r="D12" s="45"/>
      <c r="E12" s="45"/>
      <c r="F12" s="4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idden="1" x14ac:dyDescent="0.25">
      <c r="A13" s="4"/>
      <c r="B13" s="4"/>
      <c r="C13" s="35" t="s">
        <v>11</v>
      </c>
      <c r="D13" s="35"/>
      <c r="E13" s="3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25.5" hidden="1" customHeight="1" x14ac:dyDescent="0.25">
      <c r="A14" s="4"/>
      <c r="B14" s="4"/>
      <c r="C14" s="4"/>
      <c r="D14" s="35" t="s">
        <v>13</v>
      </c>
      <c r="E14" s="3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25.5" hidden="1" customHeight="1" x14ac:dyDescent="0.25">
      <c r="A15" s="4"/>
      <c r="B15" s="4"/>
      <c r="C15" s="4"/>
      <c r="D15" s="35" t="s">
        <v>13</v>
      </c>
      <c r="E15" s="3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25.5" hidden="1" customHeight="1" x14ac:dyDescent="0.25">
      <c r="A16" s="45" t="s">
        <v>42</v>
      </c>
      <c r="B16" s="45"/>
      <c r="C16" s="45"/>
      <c r="D16" s="45"/>
      <c r="E16" s="45"/>
      <c r="F16" s="45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idden="1" x14ac:dyDescent="0.25">
      <c r="A17" s="4"/>
      <c r="B17" s="4"/>
      <c r="C17" s="35" t="s">
        <v>11</v>
      </c>
      <c r="D17" s="35"/>
      <c r="E17" s="3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25.5" hidden="1" customHeight="1" x14ac:dyDescent="0.25">
      <c r="A18" s="4"/>
      <c r="B18" s="4"/>
      <c r="C18" s="4"/>
      <c r="D18" s="35" t="s">
        <v>13</v>
      </c>
      <c r="E18" s="3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5.5" hidden="1" customHeight="1" x14ac:dyDescent="0.25">
      <c r="A19" s="4"/>
      <c r="B19" s="4"/>
      <c r="C19" s="4"/>
      <c r="D19" s="35" t="s">
        <v>13</v>
      </c>
      <c r="E19" s="3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20.25" x14ac:dyDescent="0.25">
      <c r="A21" s="8"/>
    </row>
    <row r="24" spans="1:17" x14ac:dyDescent="0.25">
      <c r="A24" s="3"/>
    </row>
    <row r="25" spans="1:17" x14ac:dyDescent="0.25">
      <c r="A25" s="3"/>
    </row>
    <row r="26" spans="1:17" x14ac:dyDescent="0.25">
      <c r="A26" s="3"/>
    </row>
  </sheetData>
  <mergeCells count="22">
    <mergeCell ref="D11:E11"/>
    <mergeCell ref="A5:B6"/>
    <mergeCell ref="C5:E7"/>
    <mergeCell ref="F5:H6"/>
    <mergeCell ref="I5:K6"/>
    <mergeCell ref="O5:Q6"/>
    <mergeCell ref="A8:D8"/>
    <mergeCell ref="E8:F8"/>
    <mergeCell ref="C9:E9"/>
    <mergeCell ref="D10:E10"/>
    <mergeCell ref="L5:N5"/>
    <mergeCell ref="L6:N6"/>
    <mergeCell ref="C17:E17"/>
    <mergeCell ref="D18:E18"/>
    <mergeCell ref="D19:E19"/>
    <mergeCell ref="A12:D12"/>
    <mergeCell ref="E12:F12"/>
    <mergeCell ref="C13:E13"/>
    <mergeCell ref="D14:E14"/>
    <mergeCell ref="D15:E15"/>
    <mergeCell ref="A16:D16"/>
    <mergeCell ref="E16:F16"/>
  </mergeCells>
  <hyperlinks>
    <hyperlink ref="F5" location="_ftn1" display="_ftn1"/>
    <hyperlink ref="I5" location="_ftn2" display="_ftn2"/>
    <hyperlink ref="O5" location="_ftn3" display="_ftn3"/>
  </hyperlinks>
  <pageMargins left="0.16" right="0.16" top="0.74803149606299213" bottom="0.74803149606299213" header="0.31496062992125984" footer="0.31496062992125984"/>
  <pageSetup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4" workbookViewId="0">
      <selection activeCell="B19" sqref="B19"/>
    </sheetView>
  </sheetViews>
  <sheetFormatPr defaultRowHeight="15" x14ac:dyDescent="0.25"/>
  <cols>
    <col min="1" max="1" width="62.7109375" customWidth="1"/>
    <col min="2" max="2" width="12" bestFit="1" customWidth="1"/>
    <col min="3" max="4" width="11.85546875" customWidth="1"/>
    <col min="5" max="5" width="14.28515625" customWidth="1"/>
  </cols>
  <sheetData>
    <row r="1" spans="1:5" ht="51.75" customHeight="1" x14ac:dyDescent="0.25">
      <c r="A1" s="46" t="s">
        <v>43</v>
      </c>
      <c r="B1" s="46"/>
      <c r="C1" s="46"/>
      <c r="D1" s="46"/>
      <c r="E1" s="46"/>
    </row>
    <row r="2" spans="1:5" x14ac:dyDescent="0.25">
      <c r="E2" s="13" t="s">
        <v>56</v>
      </c>
    </row>
    <row r="3" spans="1:5" ht="16.5" x14ac:dyDescent="0.25">
      <c r="A3" s="15"/>
      <c r="B3" s="16" t="s">
        <v>44</v>
      </c>
      <c r="C3" s="16" t="s">
        <v>45</v>
      </c>
      <c r="D3" s="16" t="s">
        <v>46</v>
      </c>
      <c r="E3" s="16" t="s">
        <v>47</v>
      </c>
    </row>
    <row r="4" spans="1:5" ht="40.5" x14ac:dyDescent="0.25">
      <c r="A4" s="17" t="s">
        <v>57</v>
      </c>
      <c r="B4" s="18" t="s">
        <v>23</v>
      </c>
      <c r="C4" s="19">
        <v>0</v>
      </c>
      <c r="D4" s="19">
        <v>0</v>
      </c>
      <c r="E4" s="19">
        <v>0</v>
      </c>
    </row>
    <row r="5" spans="1:5" ht="27" x14ac:dyDescent="0.25">
      <c r="A5" s="17" t="s">
        <v>59</v>
      </c>
      <c r="B5" s="21">
        <v>659793.19999999995</v>
      </c>
      <c r="C5" s="18" t="s">
        <v>23</v>
      </c>
      <c r="D5" s="18" t="s">
        <v>23</v>
      </c>
      <c r="E5" s="18" t="s">
        <v>23</v>
      </c>
    </row>
    <row r="6" spans="1:5" ht="27" x14ac:dyDescent="0.25">
      <c r="A6" s="17" t="s">
        <v>48</v>
      </c>
      <c r="B6" s="18" t="s">
        <v>23</v>
      </c>
      <c r="C6" s="22">
        <f>C7</f>
        <v>721809.04181782878</v>
      </c>
      <c r="D6" s="22">
        <f>D7</f>
        <v>732358.88382875489</v>
      </c>
      <c r="E6" s="22">
        <f>E7</f>
        <v>744951.9172838201</v>
      </c>
    </row>
    <row r="7" spans="1:5" ht="40.5" x14ac:dyDescent="0.25">
      <c r="A7" s="17" t="s">
        <v>60</v>
      </c>
      <c r="B7" s="18" t="s">
        <v>23</v>
      </c>
      <c r="C7" s="21">
        <f>'հավելված 10 աղյ. 1'!F10</f>
        <v>721809.04181782878</v>
      </c>
      <c r="D7" s="21">
        <f>'հավելված 10 աղյ. 1'!G10</f>
        <v>732358.88382875489</v>
      </c>
      <c r="E7" s="21">
        <f>'հավելված 10 աղյ. 1'!H10</f>
        <v>744951.9172838201</v>
      </c>
    </row>
    <row r="8" spans="1:5" x14ac:dyDescent="0.25">
      <c r="A8" s="17" t="s">
        <v>49</v>
      </c>
      <c r="B8" s="18" t="s">
        <v>23</v>
      </c>
      <c r="C8" s="20">
        <v>0</v>
      </c>
      <c r="D8" s="20">
        <v>0</v>
      </c>
      <c r="E8" s="20">
        <v>0</v>
      </c>
    </row>
    <row r="9" spans="1:5" x14ac:dyDescent="0.25">
      <c r="A9" s="17" t="s">
        <v>50</v>
      </c>
      <c r="B9" s="18" t="s">
        <v>23</v>
      </c>
      <c r="C9" s="20">
        <v>0</v>
      </c>
      <c r="D9" s="20">
        <v>0</v>
      </c>
      <c r="E9" s="20">
        <v>0</v>
      </c>
    </row>
    <row r="10" spans="1:5" ht="27" x14ac:dyDescent="0.25">
      <c r="A10" s="17" t="s">
        <v>61</v>
      </c>
      <c r="B10" s="18" t="s">
        <v>23</v>
      </c>
      <c r="C10" s="22">
        <f>C6</f>
        <v>721809.04181782878</v>
      </c>
      <c r="D10" s="22">
        <f>D6</f>
        <v>732358.88382875489</v>
      </c>
      <c r="E10" s="22">
        <f>E6</f>
        <v>744951.9172838201</v>
      </c>
    </row>
    <row r="11" spans="1:5" ht="40.5" x14ac:dyDescent="0.25">
      <c r="A11" s="17" t="s">
        <v>51</v>
      </c>
      <c r="B11" s="18" t="s">
        <v>23</v>
      </c>
      <c r="C11" s="23">
        <f>C10-C4</f>
        <v>721809.04181782878</v>
      </c>
      <c r="D11" s="23">
        <f>D10-D4</f>
        <v>732358.88382875489</v>
      </c>
      <c r="E11" s="23">
        <f>E10-E4</f>
        <v>744951.9172838201</v>
      </c>
    </row>
    <row r="12" spans="1:5" ht="16.5" x14ac:dyDescent="0.25">
      <c r="A12" s="14"/>
    </row>
    <row r="13" spans="1:5" ht="45.75" customHeight="1" x14ac:dyDescent="0.25">
      <c r="A13" s="47" t="s">
        <v>58</v>
      </c>
      <c r="B13" s="47"/>
      <c r="C13" s="47"/>
      <c r="D13" s="47"/>
      <c r="E13" s="47"/>
    </row>
  </sheetData>
  <mergeCells count="2">
    <mergeCell ref="A1:E1"/>
    <mergeCell ref="A13:E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հավելված 4</vt:lpstr>
      <vt:lpstr>հավելված 5</vt:lpstr>
      <vt:lpstr>հավելված 8</vt:lpstr>
      <vt:lpstr>հավելված 10 աղյ. 1</vt:lpstr>
      <vt:lpstr>հավելված 10 աղյ. 2</vt:lpstr>
      <vt:lpstr>'հավելված 4'!_ftn1</vt:lpstr>
      <vt:lpstr>'հավելված 10 աղյ. 1'!_ftn2</vt:lpstr>
      <vt:lpstr>'հավելված 10 աղյ. 1'!_ftn3</vt:lpstr>
      <vt:lpstr>'հավելված 4'!_ftnref1</vt:lpstr>
      <vt:lpstr>'հավելված 10 աղյ. 1'!_ftnref2</vt:lpstr>
      <vt:lpstr>'հավելված 10 աղյ. 1'!_ftnref3</vt:lpstr>
      <vt:lpstr>'հավելված 4'!_Toc501014756</vt:lpstr>
      <vt:lpstr>'հավելված 5'!_Toc501014757</vt:lpstr>
      <vt:lpstr>'հավելված 8'!_Toc501014760</vt:lpstr>
      <vt:lpstr>'հավելված 10 աղյ. 1'!_Toc501014762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2019-06-11T10:22:48Z</dcterms:modified>
</cp:coreProperties>
</file>